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21" i="5"/>
  <c r="K21"/>
  <c r="L21"/>
  <c r="M21"/>
  <c r="I22"/>
  <c r="K22"/>
  <c r="L22"/>
  <c r="M22"/>
  <c r="I23"/>
  <c r="K23"/>
  <c r="L23"/>
  <c r="M23"/>
  <c r="I24"/>
  <c r="J24"/>
  <c r="K24"/>
  <c r="L24"/>
  <c r="M24"/>
  <c r="I15"/>
  <c r="J15"/>
  <c r="K15"/>
  <c r="L15"/>
  <c r="M15"/>
  <c r="I16"/>
  <c r="K16"/>
  <c r="L16"/>
  <c r="M16"/>
  <c r="K14"/>
  <c r="L14"/>
  <c r="M14"/>
  <c r="I14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<sst xmlns="http://schemas.openxmlformats.org/spreadsheetml/2006/main" count="352" uniqueCount="208">
  <si>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</si>
  <si>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</si>
  <si>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</si>
  <si>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</si>
  <si>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</si>
  <si>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</si>
  <si>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</si>
  <si>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</si>
  <si>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</si>
  <si>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</si>
  <si>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</si>
  <si>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</si>
  <si>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</si>
  <si>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</si>
  <si>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</si>
  <si>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</si>
  <si>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</si>
  <si>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</si>
  <si>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</si>
  <si>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</si>
  <si>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</si>
  <si>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</si>
  <si>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</si>
  <si>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</si>
  <si>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</si>
  <si>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</si>
  <si>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</si>
  <si>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</si>
  <si>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</si>
  <si>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</si>
  <si>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</si>
  <si>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</si>
  <si>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</si>
  <si>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</si>
  <si>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</si>
  <si>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</si>
  <si>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</si>
  <si>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</si>
  <si>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</si>
  <si>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</si>
  <si>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</si>
  <si>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</si>
  <si>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</si>
  <si>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</si>
  <si>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</si>
  <si>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</si>
  <si>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</si>
  <si>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</si>
  <si>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</si>
  <si>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</si>
  <si>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</si>
  <si>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</si>
  <si>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</si>
  <si>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</si>
  <si>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</si>
  <si>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</si>
  <si>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</si>
  <si>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</si>
  <si>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</si>
  <si>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</si>
  <si>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</si>
  <si>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</si>
  <si>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</si>
  <si>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</si>
  <si>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</si>
  <si>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</si>
  <si>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</si>
  <si>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</si>
  <si>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</si>
  <si>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</si>
  <si>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</si>
  <si>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</si>
  <si>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</si>
  <si>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</si>
  <si>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</si>
  <si>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</si>
  <si>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</si>
  <si>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</si>
  <si>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</si>
  <si>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</si>
  <si>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</si>
  <si>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</si>
  <si>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</si>
  <si>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</si>
  <si>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</si>
  <si>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</si>
  <si>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</si>
  <si>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</si>
  <si>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</si>
  <si>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</si>
  <si>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</si>
  <si>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</si>
  <si>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</si>
  <si>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</si>
  <si>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</si>
  <si>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</si>
  <si>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</si>
  <si>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</si>
  <si>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</si>
  <si>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</si>
  <si>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</si>
  <si>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</si>
  <si>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</si>
  <si>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</si>
  <si>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</si>
  <si>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</si>
  <si>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</si>
  <si>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</si>
  <si>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</si>
  <si>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</si>
  <si>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</si>
  <si>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</si>
  <si>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</si>
  <si>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</si>
  <si>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</si>
  <si>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</si>
  <si>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</si>
  <si>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</si>
  <si>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</si>
  <si>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</si>
  <si>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</si>
  <si>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</si>
  <si>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</si>
  <si>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</si>
  <si>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</si>
  <si>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</si>
  <si>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</si>
  <si>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</si>
  <si>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</si>
  <si>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</si>
  <si>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</si>
  <si>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</si>
  <si>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</si>
  <si>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</si>
  <si>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</si>
  <si>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</si>
  <si>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</si>
  <si>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</si>
  <si>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</si>
  <si>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</si>
  <si>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</si>
  <si>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</si>
  <si>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</si>
  <si>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</si>
  <si>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</si>
  <si>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</si>
  <si>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</si>
  <si>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</si>
  <si>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</si>
  <si>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</si>
  <si>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</si>
  <si>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</si>
  <si>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</si>
  <si>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</si>
  <si>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</si>
  <si>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</si>
  <si>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</si>
  <si>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</si>
  <si>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</si>
  <si>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</si>
  <si>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</si>
  <si>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</si>
  <si>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</si>
  <si>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</si>
  <si>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</si>
  <si>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</si>
  <si>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</si>
  <si>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</si>
  <si>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</si>
  <si>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</si>
  <si>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</si>
  <si>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</si>
  <si>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</si>
  <si>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</si>
  <si>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</si>
  <si>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</si>
  <si>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</si>
  <si>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</si>
  <si>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</si>
  <si>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</si>
  <si>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</si>
  <si>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</si>
  <si>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</si>
  <si>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</si>
  <si>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</si>
  <si>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</si>
  <si>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</si>
  <si>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</si>
  <si>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</si>
  <si>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</si>
  <si>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</si>
  <si>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</si>
  <si>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</si>
  <si>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Produto de reação</t>
  </si>
  <si>
    <t>Glicerol</t>
  </si>
  <si>
    <t>HCl (0,5%)</t>
  </si>
  <si>
    <t>H290; H314;H335</t>
  </si>
  <si>
    <t>sulfato de sódio anidro</t>
  </si>
  <si>
    <t xml:space="preserve">água </t>
  </si>
  <si>
    <t>glicerol</t>
  </si>
  <si>
    <t>solução aquosa de cloreto de sódio</t>
  </si>
  <si>
    <t>sulfato de sódio hidratado</t>
  </si>
  <si>
    <t>etanol</t>
  </si>
  <si>
    <t>Glicerol, NaCl(aq), etanol, sulfato de sódio hidratado, água</t>
  </si>
  <si>
    <t>Glicerol, água e HCl (0,5%)</t>
  </si>
  <si>
    <t>Pressão e temperatura ambientais</t>
  </si>
  <si>
    <t>Substâncias não degradáveis</t>
  </si>
  <si>
    <t>Etanol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</si>
</sst>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78176640"/>
        <c:axId val="78178176"/>
      </c:radarChart>
      <c:catAx>
        <c:axId val="7817664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178176"/>
        <c:crosses val="autoZero"/>
        <c:lblAlgn val="ctr"/>
        <c:lblOffset val="100"/>
      </c:catAx>
      <c:valAx>
        <c:axId val="7817817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17664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78241792"/>
        <c:axId val="78243328"/>
      </c:radarChart>
      <c:catAx>
        <c:axId val="7824179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243328"/>
        <c:crosses val="autoZero"/>
        <c:lblAlgn val="ctr"/>
        <c:lblOffset val="100"/>
      </c:catAx>
      <c:valAx>
        <c:axId val="78243328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2417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78865152"/>
        <c:axId val="78866688"/>
      </c:radarChart>
      <c:catAx>
        <c:axId val="78865152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8866688"/>
        <c:crosses val="autoZero"/>
        <c:auto val="1"/>
        <c:lblAlgn val="ctr"/>
        <c:lblOffset val="100"/>
      </c:catAx>
      <c:valAx>
        <c:axId val="78866688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886515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78741888"/>
        <c:axId val="78743424"/>
      </c:radarChart>
      <c:catAx>
        <c:axId val="7874188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8743424"/>
        <c:crosses val="autoZero"/>
        <c:auto val="1"/>
        <c:lblAlgn val="ctr"/>
        <c:lblOffset val="100"/>
      </c:catAx>
      <c:valAx>
        <c:axId val="7874342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874188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zoomScale="80" zoomScaleNormal="80" workbookViewId="0">
      <selection activeCell="M22" sqref="M22"/>
    </sheetView>
  </sheetViews>
  <sheetFormatPr defaultRowHeight="12.75"/>
  <sheetData>
    <row r="2" spans="2:8" ht="15.75">
      <c r="B2" s="112" t="s">
        <v>116</v>
      </c>
      <c r="C2" s="112"/>
      <c r="D2" s="112"/>
      <c r="E2" s="112"/>
      <c r="F2" s="112"/>
      <c r="G2" s="112"/>
      <c r="H2" s="112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C1" zoomScale="80" zoomScaleNormal="80" workbookViewId="0">
      <selection activeCell="J6" sqref="J6:M7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2"/>
      <c r="B1" s="112"/>
      <c r="C1" s="112"/>
      <c r="D1" s="112"/>
      <c r="E1" s="112"/>
      <c r="F1" s="7"/>
      <c r="G1" s="7"/>
    </row>
    <row r="2" spans="1:13" ht="18" customHeight="1">
      <c r="B2" s="114" t="s">
        <v>138</v>
      </c>
      <c r="C2" s="114"/>
      <c r="D2" s="114"/>
      <c r="E2" s="114"/>
      <c r="F2" s="114"/>
      <c r="G2" s="114"/>
    </row>
    <row r="3" spans="1:13" ht="15.75" customHeight="1">
      <c r="A3" s="3"/>
      <c r="B3" s="114"/>
      <c r="C3" s="114"/>
      <c r="D3" s="114"/>
      <c r="E3" s="114"/>
      <c r="F3" s="114"/>
      <c r="G3" s="114"/>
      <c r="I3" s="113" t="s">
        <v>151</v>
      </c>
      <c r="J3" s="113"/>
      <c r="K3" s="113"/>
      <c r="L3" s="113"/>
      <c r="M3" s="113"/>
    </row>
    <row r="4" spans="1:13">
      <c r="A4" s="3"/>
      <c r="B4" s="114"/>
      <c r="C4" s="114"/>
      <c r="D4" s="114"/>
      <c r="E4" s="114"/>
      <c r="F4" s="114"/>
      <c r="G4" s="114"/>
      <c r="I4" s="113"/>
      <c r="J4" s="113"/>
      <c r="K4" s="113"/>
      <c r="L4" s="113"/>
      <c r="M4" s="113"/>
    </row>
    <row r="5" spans="1:13" ht="18" customHeight="1"/>
    <row r="6" spans="1:13" ht="10.5" customHeight="1">
      <c r="B6" s="122" t="s">
        <v>142</v>
      </c>
      <c r="C6" s="123"/>
      <c r="D6" s="102" t="s">
        <v>143</v>
      </c>
      <c r="E6" s="122" t="s">
        <v>142</v>
      </c>
      <c r="F6" s="123"/>
      <c r="G6" s="102" t="s">
        <v>143</v>
      </c>
      <c r="I6" s="115" t="s">
        <v>145</v>
      </c>
      <c r="J6" s="117" t="s">
        <v>142</v>
      </c>
      <c r="K6" s="118"/>
      <c r="L6" s="118"/>
      <c r="M6" s="119"/>
    </row>
    <row r="7" spans="1:13" ht="13.5" customHeight="1">
      <c r="B7" s="124"/>
      <c r="C7" s="125"/>
      <c r="D7" s="103" t="s">
        <v>144</v>
      </c>
      <c r="E7" s="124"/>
      <c r="F7" s="125"/>
      <c r="G7" s="103" t="s">
        <v>144</v>
      </c>
      <c r="I7" s="116"/>
      <c r="J7" s="99" t="s">
        <v>146</v>
      </c>
      <c r="K7" s="100" t="s">
        <v>147</v>
      </c>
      <c r="L7" s="101" t="s">
        <v>148</v>
      </c>
      <c r="M7" s="101" t="s">
        <v>189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193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09" t="s">
        <v>192</v>
      </c>
      <c r="J9" s="109"/>
      <c r="K9" s="50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187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109" t="s">
        <v>194</v>
      </c>
      <c r="J17" s="109"/>
      <c r="K17" s="50">
        <v>1</v>
      </c>
      <c r="L17" s="49">
        <v>1</v>
      </c>
      <c r="M17" s="49">
        <v>1</v>
      </c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109" t="s">
        <v>195</v>
      </c>
      <c r="J18" s="109" t="s">
        <v>196</v>
      </c>
      <c r="K18" s="50">
        <v>3</v>
      </c>
      <c r="L18" s="49">
        <v>1</v>
      </c>
      <c r="M18" s="49">
        <v>3</v>
      </c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109" t="s">
        <v>197</v>
      </c>
      <c r="J19" s="109"/>
      <c r="K19" s="50">
        <v>1</v>
      </c>
      <c r="L19" s="49">
        <v>1</v>
      </c>
      <c r="M19" s="49">
        <v>1</v>
      </c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109" t="s">
        <v>198</v>
      </c>
      <c r="J20" s="109"/>
      <c r="K20" s="50">
        <v>1</v>
      </c>
      <c r="L20" s="49">
        <v>1</v>
      </c>
      <c r="M20" s="49">
        <v>1</v>
      </c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49"/>
      <c r="J21" s="49"/>
      <c r="K21" s="50"/>
      <c r="L21" s="49"/>
      <c r="M21" s="49"/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49"/>
      <c r="J22" s="49"/>
      <c r="K22" s="50"/>
      <c r="L22" s="49"/>
      <c r="M22" s="49"/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25" t="s">
        <v>149</v>
      </c>
      <c r="J23" s="20"/>
      <c r="K23" s="21"/>
      <c r="L23" s="20"/>
      <c r="M23" s="20"/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109" t="s">
        <v>199</v>
      </c>
      <c r="J24" s="109"/>
      <c r="K24" s="50">
        <v>1</v>
      </c>
      <c r="L24" s="49">
        <v>1</v>
      </c>
      <c r="M24" s="49">
        <v>1</v>
      </c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 t="s">
        <v>200</v>
      </c>
      <c r="J25" s="49"/>
      <c r="K25" s="50">
        <v>1</v>
      </c>
      <c r="L25" s="49">
        <v>1</v>
      </c>
      <c r="M25" s="49">
        <v>1</v>
      </c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109" t="s">
        <v>201</v>
      </c>
      <c r="J26" s="109"/>
      <c r="K26" s="50">
        <v>1</v>
      </c>
      <c r="L26" s="49">
        <v>1</v>
      </c>
      <c r="M26" s="49">
        <v>1</v>
      </c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 t="s">
        <v>202</v>
      </c>
      <c r="J27" s="49" t="s">
        <v>33</v>
      </c>
      <c r="K27" s="50">
        <v>1</v>
      </c>
      <c r="L27" s="49">
        <v>1</v>
      </c>
      <c r="M27" s="49">
        <v>3</v>
      </c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26"/>
      <c r="F58" s="127"/>
      <c r="G58" s="127"/>
    </row>
    <row r="59" spans="2:7" ht="15" customHeight="1">
      <c r="B59" s="14" t="s">
        <v>112</v>
      </c>
      <c r="C59" s="13" t="s">
        <v>140</v>
      </c>
      <c r="D59" s="15">
        <v>2</v>
      </c>
      <c r="E59" s="120"/>
      <c r="F59" s="121"/>
      <c r="G59" s="121"/>
    </row>
    <row r="60" spans="2:7" ht="15" customHeight="1">
      <c r="B60" s="14" t="s">
        <v>113</v>
      </c>
      <c r="C60" s="13" t="s">
        <v>140</v>
      </c>
      <c r="D60" s="15">
        <v>2</v>
      </c>
      <c r="E60" s="120"/>
      <c r="F60" s="121"/>
      <c r="G60" s="121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zoomScale="80" zoomScaleNormal="80" workbookViewId="0">
      <selection activeCell="E23" sqref="E23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43.5703125" style="31" customWidth="1"/>
    <col min="6" max="6" width="12.85546875" style="31" customWidth="1"/>
    <col min="7" max="7" width="25" style="31" customWidth="1"/>
    <col min="8" max="8" width="6.28515625" style="31" customWidth="1"/>
    <col min="9" max="9" width="42.28515625" style="31" customWidth="1"/>
    <col min="10" max="10" width="20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50" t="s">
        <v>151</v>
      </c>
      <c r="J2" s="150"/>
      <c r="K2" s="150"/>
      <c r="L2" s="150"/>
      <c r="M2" s="150"/>
      <c r="O2" s="128" t="s">
        <v>178</v>
      </c>
      <c r="P2" s="128"/>
      <c r="Q2" s="128"/>
    </row>
    <row r="3" spans="1:17" ht="24" customHeight="1">
      <c r="A3" s="36" t="s">
        <v>152</v>
      </c>
      <c r="B3" s="107" t="s">
        <v>159</v>
      </c>
      <c r="C3" s="151" t="s">
        <v>160</v>
      </c>
      <c r="D3" s="152"/>
      <c r="E3" s="153"/>
      <c r="F3" s="108" t="s">
        <v>161</v>
      </c>
      <c r="G3" s="48" t="s">
        <v>162</v>
      </c>
      <c r="I3" s="157" t="s">
        <v>145</v>
      </c>
      <c r="J3" s="117" t="s">
        <v>142</v>
      </c>
      <c r="K3" s="118"/>
      <c r="L3" s="118"/>
      <c r="M3" s="119"/>
      <c r="O3" s="129" t="s">
        <v>179</v>
      </c>
      <c r="P3" s="131" t="s">
        <v>160</v>
      </c>
      <c r="Q3" s="133" t="s">
        <v>159</v>
      </c>
    </row>
    <row r="4" spans="1:17" ht="25.5" customHeight="1">
      <c r="A4" s="138" t="s">
        <v>153</v>
      </c>
      <c r="B4" s="37">
        <v>3</v>
      </c>
      <c r="C4" s="144" t="s">
        <v>163</v>
      </c>
      <c r="D4" s="145"/>
      <c r="E4" s="146"/>
      <c r="F4" s="154">
        <v>3</v>
      </c>
      <c r="G4" s="154" t="s">
        <v>203</v>
      </c>
      <c r="I4" s="158"/>
      <c r="J4" s="99" t="s">
        <v>146</v>
      </c>
      <c r="K4" s="100" t="s">
        <v>147</v>
      </c>
      <c r="L4" s="101" t="s">
        <v>148</v>
      </c>
      <c r="M4" s="101" t="s">
        <v>189</v>
      </c>
      <c r="O4" s="130"/>
      <c r="P4" s="132"/>
      <c r="Q4" s="134"/>
    </row>
    <row r="5" spans="1:17" ht="26.25" customHeight="1">
      <c r="A5" s="139"/>
      <c r="B5" s="38">
        <v>2</v>
      </c>
      <c r="C5" s="144" t="s">
        <v>190</v>
      </c>
      <c r="D5" s="145"/>
      <c r="E5" s="146"/>
      <c r="F5" s="155"/>
      <c r="G5" s="155"/>
      <c r="I5" s="25" t="s">
        <v>193</v>
      </c>
      <c r="J5" s="39"/>
      <c r="K5" s="40"/>
      <c r="L5" s="39"/>
      <c r="M5" s="39"/>
      <c r="O5" s="135" t="s">
        <v>180</v>
      </c>
      <c r="P5" s="136" t="s">
        <v>182</v>
      </c>
      <c r="Q5" s="137">
        <v>3</v>
      </c>
    </row>
    <row r="6" spans="1:17" ht="27.75" customHeight="1">
      <c r="A6" s="140"/>
      <c r="B6" s="37">
        <v>1</v>
      </c>
      <c r="C6" s="144" t="s">
        <v>191</v>
      </c>
      <c r="D6" s="145"/>
      <c r="E6" s="146"/>
      <c r="F6" s="156"/>
      <c r="G6" s="156"/>
      <c r="I6" s="110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35"/>
      <c r="P6" s="136"/>
      <c r="Q6" s="137"/>
    </row>
    <row r="7" spans="1:17" ht="15.75" customHeight="1">
      <c r="A7" s="147" t="s">
        <v>154</v>
      </c>
      <c r="B7" s="41">
        <v>3</v>
      </c>
      <c r="C7" s="141" t="s">
        <v>164</v>
      </c>
      <c r="D7" s="142"/>
      <c r="E7" s="143"/>
      <c r="F7" s="154">
        <v>1</v>
      </c>
      <c r="G7" s="154" t="s">
        <v>204</v>
      </c>
      <c r="I7" s="30"/>
      <c r="J7" s="30"/>
      <c r="K7" s="30"/>
      <c r="L7" s="30"/>
      <c r="M7" s="30"/>
      <c r="O7" s="135"/>
      <c r="P7" s="136" t="s">
        <v>183</v>
      </c>
      <c r="Q7" s="137">
        <v>2</v>
      </c>
    </row>
    <row r="8" spans="1:17" ht="32.25" customHeight="1">
      <c r="A8" s="148"/>
      <c r="B8" s="42">
        <v>2</v>
      </c>
      <c r="C8" s="141" t="s">
        <v>165</v>
      </c>
      <c r="D8" s="142"/>
      <c r="E8" s="143"/>
      <c r="F8" s="155"/>
      <c r="G8" s="155"/>
      <c r="I8" s="30"/>
      <c r="J8" s="30"/>
      <c r="K8" s="30"/>
      <c r="L8" s="30"/>
      <c r="M8" s="30"/>
      <c r="O8" s="135"/>
      <c r="P8" s="136"/>
      <c r="Q8" s="137"/>
    </row>
    <row r="9" spans="1:17" ht="25.5" customHeight="1">
      <c r="A9" s="149"/>
      <c r="B9" s="41">
        <v>1</v>
      </c>
      <c r="C9" s="141" t="s">
        <v>188</v>
      </c>
      <c r="D9" s="142"/>
      <c r="E9" s="143"/>
      <c r="F9" s="156"/>
      <c r="G9" s="156"/>
      <c r="I9" s="30"/>
      <c r="J9" s="30"/>
      <c r="K9" s="30"/>
      <c r="L9" s="30"/>
      <c r="M9" s="30"/>
      <c r="O9" s="92"/>
      <c r="P9" s="93" t="s">
        <v>184</v>
      </c>
      <c r="Q9" s="94">
        <v>1</v>
      </c>
    </row>
    <row r="10" spans="1:17" ht="15" customHeight="1">
      <c r="A10" s="138" t="s">
        <v>155</v>
      </c>
      <c r="B10" s="37">
        <v>3</v>
      </c>
      <c r="C10" s="144" t="s">
        <v>166</v>
      </c>
      <c r="D10" s="145"/>
      <c r="E10" s="146"/>
      <c r="F10" s="154">
        <v>3</v>
      </c>
      <c r="G10" s="154" t="s">
        <v>205</v>
      </c>
      <c r="I10" s="30"/>
      <c r="J10" s="30"/>
      <c r="K10" s="30"/>
      <c r="L10" s="30"/>
      <c r="M10" s="30"/>
      <c r="O10" s="95" t="s">
        <v>181</v>
      </c>
      <c r="P10" s="93" t="s">
        <v>185</v>
      </c>
      <c r="Q10" s="94">
        <v>3</v>
      </c>
    </row>
    <row r="11" spans="1:17" ht="29.25" customHeight="1" thickBot="1">
      <c r="A11" s="139"/>
      <c r="B11" s="38">
        <v>2</v>
      </c>
      <c r="C11" s="144" t="s">
        <v>167</v>
      </c>
      <c r="D11" s="145"/>
      <c r="E11" s="146"/>
      <c r="F11" s="155"/>
      <c r="G11" s="155"/>
      <c r="I11" s="30"/>
      <c r="J11" s="30"/>
      <c r="K11" s="30"/>
      <c r="L11" s="30"/>
      <c r="M11" s="30"/>
      <c r="O11" s="96"/>
      <c r="P11" s="97" t="s">
        <v>186</v>
      </c>
      <c r="Q11" s="98">
        <v>1</v>
      </c>
    </row>
    <row r="12" spans="1:17" ht="15" customHeight="1">
      <c r="A12" s="140"/>
      <c r="B12" s="37">
        <v>1</v>
      </c>
      <c r="C12" s="144" t="s">
        <v>168</v>
      </c>
      <c r="D12" s="145"/>
      <c r="E12" s="146"/>
      <c r="F12" s="156"/>
      <c r="G12" s="156"/>
      <c r="I12" s="30"/>
      <c r="J12" s="30"/>
      <c r="K12" s="30"/>
      <c r="L12" s="30"/>
      <c r="M12" s="30"/>
    </row>
    <row r="13" spans="1:17" ht="15" customHeight="1">
      <c r="A13" s="147" t="s">
        <v>156</v>
      </c>
      <c r="B13" s="41">
        <v>3</v>
      </c>
      <c r="C13" s="141" t="s">
        <v>169</v>
      </c>
      <c r="D13" s="142"/>
      <c r="E13" s="143"/>
      <c r="F13" s="154">
        <v>2</v>
      </c>
      <c r="G13" s="154" t="s">
        <v>192</v>
      </c>
      <c r="I13" s="25" t="s">
        <v>187</v>
      </c>
      <c r="J13" s="39"/>
      <c r="K13" s="43"/>
      <c r="L13" s="39"/>
      <c r="M13" s="39"/>
    </row>
    <row r="14" spans="1:17" ht="25.5" customHeight="1">
      <c r="A14" s="148"/>
      <c r="B14" s="42">
        <v>2</v>
      </c>
      <c r="C14" s="141" t="s">
        <v>170</v>
      </c>
      <c r="D14" s="142"/>
      <c r="E14" s="143"/>
      <c r="F14" s="155"/>
      <c r="G14" s="155"/>
      <c r="I14" s="110" t="str">
        <f>'Critérios-classificação perigos'!I17</f>
        <v>Glicerol</v>
      </c>
      <c r="J14" s="30"/>
      <c r="K14" s="30">
        <f>'Critérios-classificação perigos'!K17</f>
        <v>1</v>
      </c>
      <c r="L14" s="30">
        <f>'Critérios-classificação perigos'!L17</f>
        <v>1</v>
      </c>
      <c r="M14" s="30">
        <f>'Critérios-classificação perigos'!M17</f>
        <v>1</v>
      </c>
    </row>
    <row r="15" spans="1:17" ht="27" customHeight="1">
      <c r="A15" s="149"/>
      <c r="B15" s="41">
        <v>1</v>
      </c>
      <c r="C15" s="141" t="s">
        <v>171</v>
      </c>
      <c r="D15" s="142"/>
      <c r="E15" s="143"/>
      <c r="F15" s="156"/>
      <c r="G15" s="156"/>
      <c r="I15" s="110" t="str">
        <f>'Critérios-classificação perigos'!I18</f>
        <v>HCl (0,5%)</v>
      </c>
      <c r="J15" s="30" t="str">
        <f>'Critérios-classificação perigos'!J18</f>
        <v>H290; H314;H335</v>
      </c>
      <c r="K15" s="30">
        <f>'Critérios-classificação perigos'!K18</f>
        <v>3</v>
      </c>
      <c r="L15" s="30">
        <f>'Critérios-classificação perigos'!L18</f>
        <v>1</v>
      </c>
      <c r="M15" s="30">
        <f>'Critérios-classificação perigos'!M18</f>
        <v>3</v>
      </c>
    </row>
    <row r="16" spans="1:17" ht="24" customHeight="1">
      <c r="A16" s="138" t="s">
        <v>157</v>
      </c>
      <c r="B16" s="37">
        <v>3</v>
      </c>
      <c r="C16" s="144" t="s">
        <v>172</v>
      </c>
      <c r="D16" s="145"/>
      <c r="E16" s="146"/>
      <c r="F16" s="154">
        <v>1</v>
      </c>
      <c r="G16" s="154" t="s">
        <v>206</v>
      </c>
      <c r="I16" s="110" t="str">
        <f>'Critérios-classificação perigos'!I19</f>
        <v>sulfato de sódio anidro</v>
      </c>
      <c r="J16" s="30"/>
      <c r="K16" s="30">
        <f>'Critérios-classificação perigos'!K19</f>
        <v>1</v>
      </c>
      <c r="L16" s="30">
        <f>'Critérios-classificação perigos'!L19</f>
        <v>1</v>
      </c>
      <c r="M16" s="30">
        <f>'Critérios-classificação perigos'!M19</f>
        <v>1</v>
      </c>
    </row>
    <row r="17" spans="1:13" ht="24" customHeight="1">
      <c r="A17" s="139"/>
      <c r="B17" s="38">
        <v>2</v>
      </c>
      <c r="C17" s="144" t="s">
        <v>173</v>
      </c>
      <c r="D17" s="145"/>
      <c r="E17" s="146"/>
      <c r="F17" s="155"/>
      <c r="G17" s="155"/>
      <c r="I17" s="109" t="s">
        <v>198</v>
      </c>
      <c r="J17" s="109"/>
      <c r="K17" s="111">
        <v>1</v>
      </c>
      <c r="L17" s="111">
        <v>1</v>
      </c>
      <c r="M17" s="111">
        <v>1</v>
      </c>
    </row>
    <row r="18" spans="1:13" ht="34.5" customHeight="1">
      <c r="A18" s="140"/>
      <c r="B18" s="37">
        <v>1</v>
      </c>
      <c r="C18" s="144" t="s">
        <v>174</v>
      </c>
      <c r="D18" s="145"/>
      <c r="E18" s="146"/>
      <c r="F18" s="156"/>
      <c r="G18" s="156"/>
      <c r="I18" s="30"/>
      <c r="J18" s="30"/>
      <c r="K18" s="30"/>
      <c r="L18" s="30"/>
      <c r="M18" s="30"/>
    </row>
    <row r="19" spans="1:13" ht="27" customHeight="1">
      <c r="A19" s="147" t="s">
        <v>158</v>
      </c>
      <c r="B19" s="41">
        <v>3</v>
      </c>
      <c r="C19" s="141" t="s">
        <v>175</v>
      </c>
      <c r="D19" s="142"/>
      <c r="E19" s="143"/>
      <c r="F19" s="154">
        <v>1</v>
      </c>
      <c r="G19" s="154" t="s">
        <v>207</v>
      </c>
      <c r="I19" s="30"/>
      <c r="J19" s="30"/>
      <c r="K19" s="30"/>
      <c r="L19" s="30"/>
      <c r="M19" s="30"/>
    </row>
    <row r="20" spans="1:13" ht="40.5" customHeight="1">
      <c r="A20" s="148"/>
      <c r="B20" s="42">
        <v>2</v>
      </c>
      <c r="C20" s="141" t="s">
        <v>176</v>
      </c>
      <c r="D20" s="142"/>
      <c r="E20" s="143"/>
      <c r="F20" s="155"/>
      <c r="G20" s="155"/>
      <c r="I20" s="25" t="s">
        <v>149</v>
      </c>
      <c r="J20" s="44"/>
      <c r="K20" s="45"/>
      <c r="L20" s="44"/>
      <c r="M20" s="44"/>
    </row>
    <row r="21" spans="1:13" ht="40.5" customHeight="1">
      <c r="A21" s="149"/>
      <c r="B21" s="41">
        <v>1</v>
      </c>
      <c r="C21" s="141" t="s">
        <v>177</v>
      </c>
      <c r="D21" s="142"/>
      <c r="E21" s="143"/>
      <c r="F21" s="156"/>
      <c r="G21" s="156"/>
      <c r="I21" s="110" t="str">
        <f>'Critérios-classificação perigos'!I24</f>
        <v>glicerol</v>
      </c>
      <c r="J21" s="30"/>
      <c r="K21" s="30">
        <f>'Critérios-classificação perigos'!K24</f>
        <v>1</v>
      </c>
      <c r="L21" s="30">
        <f>'Critérios-classificação perigos'!L24</f>
        <v>1</v>
      </c>
      <c r="M21" s="30">
        <f>'Critérios-classificação perigos'!M24</f>
        <v>1</v>
      </c>
    </row>
    <row r="22" spans="1:13" ht="15" customHeight="1">
      <c r="I22" s="110" t="str">
        <f>'Critérios-classificação perigos'!I25</f>
        <v>solução aquosa de cloreto de sódio</v>
      </c>
      <c r="J22" s="30"/>
      <c r="K22" s="30">
        <f>'Critérios-classificação perigos'!K25</f>
        <v>1</v>
      </c>
      <c r="L22" s="30">
        <f>'Critérios-classificação perigos'!L25</f>
        <v>1</v>
      </c>
      <c r="M22" s="30">
        <f>'Critérios-classificação perigos'!M25</f>
        <v>1</v>
      </c>
    </row>
    <row r="23" spans="1:13" ht="18" customHeight="1">
      <c r="I23" s="110" t="str">
        <f>'Critérios-classificação perigos'!I26</f>
        <v>sulfato de sódio hidratado</v>
      </c>
      <c r="J23" s="30"/>
      <c r="K23" s="30">
        <f>'Critérios-classificação perigos'!K26</f>
        <v>1</v>
      </c>
      <c r="L23" s="30">
        <f>'Critérios-classificação perigos'!L26</f>
        <v>1</v>
      </c>
      <c r="M23" s="30">
        <f>'Critérios-classificação perigos'!M26</f>
        <v>1</v>
      </c>
    </row>
    <row r="24" spans="1:13" ht="16.5" customHeight="1">
      <c r="I24" s="110" t="str">
        <f>'Critérios-classificação perigos'!I27</f>
        <v>etanol</v>
      </c>
      <c r="J24" s="30" t="str">
        <f>'Critérios-classificação perigos'!J27</f>
        <v>H225</v>
      </c>
      <c r="K24" s="30">
        <f>'Critérios-classificação perigos'!K27</f>
        <v>1</v>
      </c>
      <c r="L24" s="30">
        <f>'Critérios-classificação perigos'!L27</f>
        <v>1</v>
      </c>
      <c r="M24" s="30">
        <f>'Critérios-classificação perigos'!M27</f>
        <v>3</v>
      </c>
    </row>
    <row r="25" spans="1:13" ht="17.25" customHeight="1">
      <c r="I25" s="11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1" customWidth="1"/>
    <col min="2" max="2" width="17.140625" style="71" customWidth="1"/>
    <col min="3" max="3" width="10.5703125" style="71" customWidth="1"/>
    <col min="4" max="4" width="3" style="71" customWidth="1"/>
    <col min="5" max="5" width="16.5703125" style="71" customWidth="1"/>
    <col min="6" max="6" width="2.85546875" style="71" customWidth="1"/>
    <col min="7" max="7" width="17.28515625" style="71" customWidth="1"/>
    <col min="8" max="8" width="2.7109375" style="71" customWidth="1"/>
    <col min="9" max="9" width="16.28515625" style="71" customWidth="1"/>
    <col min="10" max="10" width="3.28515625" style="71" customWidth="1"/>
    <col min="11" max="11" width="15.7109375" style="71" customWidth="1"/>
    <col min="12" max="12" width="2.85546875" style="71" customWidth="1"/>
    <col min="13" max="13" width="21.28515625" style="71" customWidth="1"/>
    <col min="14" max="14" width="3.140625" style="71" customWidth="1"/>
    <col min="15" max="15" width="7.7109375" style="71" customWidth="1"/>
    <col min="16" max="17" width="9.140625" style="71"/>
    <col min="18" max="16384" width="9.140625" style="35"/>
  </cols>
  <sheetData>
    <row r="1" spans="2:19"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73"/>
      <c r="O1" s="74"/>
      <c r="P1" s="75"/>
    </row>
    <row r="2" spans="2:19" ht="51.75" customHeight="1">
      <c r="B2" s="76" t="s">
        <v>117</v>
      </c>
      <c r="C2" s="105" t="s">
        <v>118</v>
      </c>
      <c r="D2" s="77"/>
      <c r="E2" s="105" t="s">
        <v>119</v>
      </c>
      <c r="F2" s="77"/>
      <c r="G2" s="105" t="s">
        <v>120</v>
      </c>
      <c r="H2" s="77"/>
      <c r="I2" s="105" t="s">
        <v>121</v>
      </c>
      <c r="J2" s="77"/>
      <c r="K2" s="105" t="s">
        <v>122</v>
      </c>
      <c r="L2" s="77"/>
      <c r="M2" s="105" t="s">
        <v>123</v>
      </c>
      <c r="N2" s="77"/>
      <c r="O2" s="77"/>
      <c r="P2" s="78"/>
      <c r="Q2" s="79"/>
      <c r="R2" s="80"/>
      <c r="S2" s="81"/>
    </row>
    <row r="3" spans="2:19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82"/>
      <c r="Q3" s="79"/>
      <c r="R3" s="80"/>
      <c r="S3" s="81"/>
    </row>
    <row r="4" spans="2:19">
      <c r="C4" s="83" t="s">
        <v>1</v>
      </c>
      <c r="D4" s="83"/>
      <c r="E4" s="83" t="s">
        <v>4</v>
      </c>
      <c r="F4" s="83"/>
      <c r="G4" s="83" t="s">
        <v>5</v>
      </c>
      <c r="H4" s="83"/>
      <c r="I4" s="83" t="s">
        <v>6</v>
      </c>
      <c r="J4" s="83"/>
      <c r="K4" s="83" t="s">
        <v>9</v>
      </c>
      <c r="L4" s="83"/>
      <c r="M4" s="83" t="s">
        <v>10</v>
      </c>
      <c r="N4" s="83"/>
      <c r="O4" s="83" t="s">
        <v>1</v>
      </c>
      <c r="P4" s="74"/>
      <c r="Q4" s="79"/>
      <c r="R4" s="80"/>
      <c r="S4" s="81"/>
    </row>
    <row r="5" spans="2:19">
      <c r="B5" s="71" t="s">
        <v>0</v>
      </c>
      <c r="C5" s="72">
        <v>3</v>
      </c>
      <c r="D5" s="72">
        <v>1</v>
      </c>
      <c r="E5" s="72">
        <v>3</v>
      </c>
      <c r="F5" s="72">
        <v>1</v>
      </c>
      <c r="G5" s="72">
        <v>3</v>
      </c>
      <c r="H5" s="72">
        <v>1</v>
      </c>
      <c r="I5" s="72">
        <v>3</v>
      </c>
      <c r="J5" s="72">
        <v>1</v>
      </c>
      <c r="K5" s="72">
        <v>3</v>
      </c>
      <c r="L5" s="72">
        <v>1</v>
      </c>
      <c r="M5" s="72">
        <v>3</v>
      </c>
      <c r="N5" s="72">
        <v>1</v>
      </c>
      <c r="O5" s="72">
        <f>C5</f>
        <v>3</v>
      </c>
      <c r="P5" s="72"/>
      <c r="Q5" s="79"/>
      <c r="R5" s="80"/>
      <c r="S5" s="81"/>
    </row>
    <row r="6" spans="2:19">
      <c r="B6" s="60" t="s">
        <v>124</v>
      </c>
      <c r="C6" s="67">
        <f>'Pontuação dos princípios'!F4</f>
        <v>3</v>
      </c>
      <c r="D6" s="67">
        <v>1</v>
      </c>
      <c r="E6" s="67">
        <f>'Pontuação dos princípios'!F7</f>
        <v>1</v>
      </c>
      <c r="F6" s="68">
        <v>1</v>
      </c>
      <c r="G6" s="67">
        <f>'Pontuação dos princípios'!F10</f>
        <v>3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3</v>
      </c>
      <c r="P6" s="74"/>
      <c r="Q6" s="79"/>
      <c r="R6" s="80"/>
      <c r="S6" s="81"/>
    </row>
    <row r="7" spans="2:19">
      <c r="B7" s="61" t="s">
        <v>125</v>
      </c>
      <c r="C7" s="72">
        <v>1</v>
      </c>
      <c r="D7" s="72">
        <v>1</v>
      </c>
      <c r="E7" s="72">
        <v>1</v>
      </c>
      <c r="F7" s="72">
        <v>1</v>
      </c>
      <c r="G7" s="72">
        <v>1</v>
      </c>
      <c r="H7" s="72">
        <v>1</v>
      </c>
      <c r="I7" s="72">
        <v>1</v>
      </c>
      <c r="J7" s="72">
        <v>1</v>
      </c>
      <c r="K7" s="72">
        <v>1</v>
      </c>
      <c r="L7" s="72">
        <v>1</v>
      </c>
      <c r="M7" s="72">
        <v>1</v>
      </c>
      <c r="N7" s="72">
        <v>1</v>
      </c>
      <c r="O7" s="72">
        <f>C7</f>
        <v>1</v>
      </c>
      <c r="P7" s="73"/>
      <c r="Q7" s="79"/>
      <c r="R7" s="80"/>
      <c r="S7" s="81"/>
    </row>
    <row r="8" spans="2:19"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9"/>
      <c r="R8" s="80"/>
      <c r="S8" s="81"/>
    </row>
    <row r="9" spans="2:19">
      <c r="B9" s="59" t="s">
        <v>137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85"/>
      <c r="P9" s="83" t="s">
        <v>136</v>
      </c>
      <c r="Q9" s="86"/>
      <c r="R9" s="80"/>
      <c r="S9" s="81"/>
    </row>
    <row r="10" spans="2:19">
      <c r="B10" s="61" t="s">
        <v>126</v>
      </c>
      <c r="C10" s="72">
        <f t="shared" ref="C10:N12" si="0">C5*D5</f>
        <v>3</v>
      </c>
      <c r="D10" s="72">
        <f t="shared" si="0"/>
        <v>3</v>
      </c>
      <c r="E10" s="72">
        <f t="shared" si="0"/>
        <v>3</v>
      </c>
      <c r="F10" s="72">
        <f t="shared" si="0"/>
        <v>3</v>
      </c>
      <c r="G10" s="72">
        <f t="shared" si="0"/>
        <v>3</v>
      </c>
      <c r="H10" s="72">
        <f t="shared" si="0"/>
        <v>3</v>
      </c>
      <c r="I10" s="72">
        <f t="shared" si="0"/>
        <v>3</v>
      </c>
      <c r="J10" s="72">
        <f t="shared" si="0"/>
        <v>3</v>
      </c>
      <c r="K10" s="72">
        <f t="shared" si="0"/>
        <v>3</v>
      </c>
      <c r="L10" s="72">
        <f t="shared" si="0"/>
        <v>3</v>
      </c>
      <c r="M10" s="72">
        <f t="shared" si="0"/>
        <v>3</v>
      </c>
      <c r="N10" s="72">
        <f t="shared" si="0"/>
        <v>3</v>
      </c>
      <c r="O10" s="72"/>
      <c r="P10" s="87">
        <f>SUM(C10:N10)</f>
        <v>36</v>
      </c>
      <c r="Q10" s="79"/>
      <c r="R10" s="80"/>
      <c r="S10" s="81"/>
    </row>
    <row r="11" spans="2:19">
      <c r="B11" s="61" t="s">
        <v>127</v>
      </c>
      <c r="C11" s="72">
        <f t="shared" si="0"/>
        <v>3</v>
      </c>
      <c r="D11" s="72">
        <f t="shared" si="0"/>
        <v>1</v>
      </c>
      <c r="E11" s="72">
        <f t="shared" si="0"/>
        <v>1</v>
      </c>
      <c r="F11" s="72">
        <f t="shared" si="0"/>
        <v>3</v>
      </c>
      <c r="G11" s="72">
        <f t="shared" si="0"/>
        <v>3</v>
      </c>
      <c r="H11" s="72">
        <f t="shared" si="0"/>
        <v>2</v>
      </c>
      <c r="I11" s="72">
        <f t="shared" si="0"/>
        <v>2</v>
      </c>
      <c r="J11" s="72">
        <f t="shared" si="0"/>
        <v>1</v>
      </c>
      <c r="K11" s="72">
        <f t="shared" si="0"/>
        <v>1</v>
      </c>
      <c r="L11" s="72">
        <f t="shared" si="0"/>
        <v>1</v>
      </c>
      <c r="M11" s="72">
        <f t="shared" si="0"/>
        <v>1</v>
      </c>
      <c r="N11" s="72">
        <f t="shared" si="0"/>
        <v>3</v>
      </c>
      <c r="O11" s="72"/>
      <c r="P11" s="87">
        <f>SUM(C11:N11)</f>
        <v>22</v>
      </c>
      <c r="Q11" s="79"/>
      <c r="R11" s="81"/>
      <c r="S11" s="81"/>
    </row>
    <row r="12" spans="2:19">
      <c r="B12" s="61" t="s">
        <v>128</v>
      </c>
      <c r="C12" s="72">
        <f t="shared" si="0"/>
        <v>1</v>
      </c>
      <c r="D12" s="72">
        <f t="shared" si="0"/>
        <v>1</v>
      </c>
      <c r="E12" s="72">
        <f t="shared" si="0"/>
        <v>1</v>
      </c>
      <c r="F12" s="72">
        <f t="shared" si="0"/>
        <v>1</v>
      </c>
      <c r="G12" s="72">
        <f t="shared" si="0"/>
        <v>1</v>
      </c>
      <c r="H12" s="72">
        <f t="shared" si="0"/>
        <v>1</v>
      </c>
      <c r="I12" s="72">
        <f t="shared" si="0"/>
        <v>1</v>
      </c>
      <c r="J12" s="72">
        <f t="shared" si="0"/>
        <v>1</v>
      </c>
      <c r="K12" s="72">
        <f t="shared" si="0"/>
        <v>1</v>
      </c>
      <c r="L12" s="72">
        <f t="shared" si="0"/>
        <v>1</v>
      </c>
      <c r="M12" s="72">
        <f t="shared" si="0"/>
        <v>1</v>
      </c>
      <c r="N12" s="72">
        <f t="shared" si="0"/>
        <v>1</v>
      </c>
      <c r="O12" s="72"/>
      <c r="P12" s="87">
        <f>SUM(C12:N12)</f>
        <v>12</v>
      </c>
      <c r="Q12" s="79"/>
      <c r="R12" s="81"/>
      <c r="S12" s="81"/>
    </row>
    <row r="13" spans="2:19">
      <c r="B13" s="8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88" t="s">
        <v>129</v>
      </c>
      <c r="P13" s="89">
        <f>100*($P$11-$P$12)/($P$10-$P$12)</f>
        <v>41.666666666666664</v>
      </c>
    </row>
    <row r="14" spans="2:19"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2:19"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31" spans="17:22">
      <c r="Q31" s="84"/>
      <c r="R31" s="90"/>
      <c r="S31" s="90"/>
      <c r="T31" s="90"/>
      <c r="U31" s="90"/>
      <c r="V31" s="90"/>
    </row>
    <row r="32" spans="17:22">
      <c r="Q32" s="84"/>
      <c r="R32" s="90"/>
      <c r="S32" s="90"/>
      <c r="T32" s="90"/>
      <c r="U32" s="90"/>
      <c r="V32" s="90"/>
    </row>
    <row r="33" spans="17:22">
      <c r="Q33" s="84"/>
      <c r="R33" s="90"/>
      <c r="S33" s="91"/>
      <c r="T33" s="90"/>
      <c r="U33" s="90"/>
      <c r="V33" s="90"/>
    </row>
    <row r="34" spans="17:22">
      <c r="Q34" s="84"/>
      <c r="R34" s="90"/>
      <c r="S34" s="90"/>
      <c r="T34" s="90"/>
      <c r="U34" s="90"/>
      <c r="V34" s="90"/>
    </row>
    <row r="35" spans="17:22">
      <c r="Q35" s="159"/>
      <c r="R35" s="159"/>
      <c r="S35" s="159"/>
      <c r="T35" s="159"/>
      <c r="U35" s="159"/>
      <c r="V35" s="90"/>
    </row>
    <row r="36" spans="17:22">
      <c r="Q36" s="159"/>
      <c r="R36" s="159"/>
      <c r="S36" s="159"/>
      <c r="T36" s="159"/>
      <c r="U36" s="159"/>
      <c r="V36" s="90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V10" sqref="V10:V12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22"/>
    </row>
    <row r="2" spans="2:29" ht="66" customHeight="1">
      <c r="B2" s="106" t="s">
        <v>117</v>
      </c>
      <c r="C2" s="105" t="s">
        <v>118</v>
      </c>
      <c r="D2" s="5"/>
      <c r="E2" s="105" t="s">
        <v>130</v>
      </c>
      <c r="F2" s="5"/>
      <c r="G2" s="105" t="s">
        <v>131</v>
      </c>
      <c r="H2" s="5"/>
      <c r="I2" s="26" t="s">
        <v>132</v>
      </c>
      <c r="J2" s="5"/>
      <c r="K2" s="105" t="s">
        <v>119</v>
      </c>
      <c r="L2" s="5"/>
      <c r="M2" s="105" t="s">
        <v>120</v>
      </c>
      <c r="N2" s="5"/>
      <c r="O2" s="105" t="s">
        <v>121</v>
      </c>
      <c r="P2" s="5"/>
      <c r="Q2" s="105" t="s">
        <v>133</v>
      </c>
      <c r="R2" s="5"/>
      <c r="S2" s="105" t="s">
        <v>134</v>
      </c>
      <c r="T2" s="5"/>
      <c r="U2" s="105" t="s">
        <v>122</v>
      </c>
      <c r="V2" s="5"/>
      <c r="W2" s="5" t="s">
        <v>135</v>
      </c>
      <c r="X2" s="6"/>
      <c r="Y2" s="105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1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3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1</v>
      </c>
      <c r="L6" s="68">
        <v>1</v>
      </c>
      <c r="M6" s="67">
        <f>'EV-6 pontas'!$G$6</f>
        <v>3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3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4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3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1</v>
      </c>
      <c r="K11" s="56">
        <f>K6*L6</f>
        <v>1</v>
      </c>
      <c r="L11" s="56">
        <f t="shared" si="0"/>
        <v>3</v>
      </c>
      <c r="M11" s="56">
        <f>M6*N6</f>
        <v>3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3</v>
      </c>
      <c r="AA11" s="56"/>
      <c r="AB11" s="62">
        <f>SUM(C11:Z11)</f>
        <v>22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41.666666666666664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2015-09-22T17:21:51Z</dcterms:modified>
</cp:coreProperties>
</file>