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10 pontas" sheetId="4" r:id="rId4"/>
    <sheet name="Imagem para copiar-EV 10 pontas" sheetId="9" r:id="rId5"/>
    <sheet name="EV-12 pontas" sheetId="10" r:id="rId6"/>
    <sheet name="Imagem para copiar-EV 12 pontas" sheetId="12" r:id="rId7"/>
  </sheets>
  <calcPr calcId="145621"/>
</workbook>
</file>

<file path=xl/calcChain.xml><?xml version="1.0" encoding="utf-8"?>
<calcChain xmlns="http://schemas.openxmlformats.org/spreadsheetml/2006/main">
  <c r="K22" i="5"/>
  <c r="L22"/>
  <c r="M22"/>
  <c r="I22"/>
  <c r="I19"/>
  <c r="J19"/>
  <c r="K19"/>
  <c r="L19"/>
  <c r="M19"/>
  <c r="I7"/>
  <c r="J7"/>
  <c r="K7"/>
  <c r="L7"/>
  <c r="M7"/>
  <c r="K6"/>
  <c r="L6"/>
  <c r="M6"/>
  <c r="I6"/>
  <c r="E6" i="4"/>
  <c r="E6" i="10" s="1"/>
  <c r="E11" s="1"/>
  <c r="Z12"/>
  <c r="Y12"/>
  <c r="X12"/>
  <c r="U12"/>
  <c r="T12"/>
  <c r="S12"/>
  <c r="R12"/>
  <c r="Q12"/>
  <c r="P12"/>
  <c r="O12"/>
  <c r="N12"/>
  <c r="M12"/>
  <c r="L12"/>
  <c r="K12"/>
  <c r="J12"/>
  <c r="G12"/>
  <c r="F12"/>
  <c r="E12"/>
  <c r="D12"/>
  <c r="C12"/>
  <c r="Z10"/>
  <c r="Y10"/>
  <c r="X10"/>
  <c r="U10"/>
  <c r="T10"/>
  <c r="S10"/>
  <c r="R10"/>
  <c r="Q10"/>
  <c r="P10"/>
  <c r="O10"/>
  <c r="N10"/>
  <c r="M10"/>
  <c r="L10"/>
  <c r="K10"/>
  <c r="J10"/>
  <c r="G10"/>
  <c r="F10"/>
  <c r="E10"/>
  <c r="D10"/>
  <c r="C10"/>
  <c r="Z6"/>
  <c r="D11" l="1"/>
  <c r="AB10"/>
  <c r="AB12"/>
  <c r="G6" i="4" l="1"/>
  <c r="G6" i="10" s="1"/>
  <c r="G11" l="1"/>
  <c r="F11"/>
  <c r="C6" i="4"/>
  <c r="C6" i="10" s="1"/>
  <c r="U6" i="4"/>
  <c r="Y6" i="10" s="1"/>
  <c r="S6" i="4"/>
  <c r="U6" i="10" s="1"/>
  <c r="Q6" i="4"/>
  <c r="S6" i="10" s="1"/>
  <c r="O6" i="4"/>
  <c r="Q6" i="10" s="1"/>
  <c r="M6" i="4"/>
  <c r="O6" i="10" s="1"/>
  <c r="K6" i="4"/>
  <c r="M6" i="10" s="1"/>
  <c r="I6" i="4"/>
  <c r="K6" i="10" s="1"/>
  <c r="M11" l="1"/>
  <c r="L11"/>
  <c r="X11"/>
  <c r="Y11"/>
  <c r="U11"/>
  <c r="T11"/>
  <c r="S11"/>
  <c r="R11"/>
  <c r="Q11"/>
  <c r="P11"/>
  <c r="O11"/>
  <c r="N11"/>
  <c r="K11"/>
  <c r="J11"/>
  <c r="C11"/>
  <c r="AA6"/>
  <c r="Z11" s="1"/>
  <c r="W6" i="4"/>
  <c r="AB11" i="10" l="1"/>
  <c r="AB13" s="1"/>
  <c r="T11" i="4"/>
  <c r="F11"/>
  <c r="R11"/>
  <c r="P11"/>
  <c r="N11"/>
  <c r="L11"/>
  <c r="K11"/>
  <c r="H11"/>
  <c r="D1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11" l="1"/>
  <c r="V11"/>
  <c r="X10"/>
  <c r="S11"/>
  <c r="X12"/>
  <c r="G11"/>
  <c r="O11"/>
  <c r="J11"/>
  <c r="E11"/>
  <c r="I11"/>
  <c r="M11"/>
  <c r="Q11"/>
  <c r="U11"/>
  <c r="X11" l="1"/>
  <c r="X13" s="1"/>
</calcChain>
</file>

<file path=xl/sharedStrings.xml><?xml version="1.0" encoding="utf-8"?>
<sst xmlns="http://schemas.openxmlformats.org/spreadsheetml/2006/main" count="384" uniqueCount="231">
  <si>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</si>
  <si>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</si>
  <si>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</si>
  <si>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</si>
  <si>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</si>
  <si>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</si>
  <si>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</si>
  <si>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</si>
  <si>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</si>
  <si>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</si>
  <si>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</si>
  <si>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</si>
  <si>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</si>
  <si>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</si>
  <si>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</si>
  <si>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</si>
  <si>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</si>
  <si>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</si>
  <si>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</si>
  <si>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</si>
  <si>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</si>
  <si>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</si>
  <si>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</si>
  <si>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</si>
  <si>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</si>
  <si>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</si>
  <si>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</si>
  <si>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</si>
  <si>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</si>
  <si>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</si>
  <si>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</si>
  <si>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</si>
  <si>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</si>
  <si>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</si>
  <si>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</si>
  <si>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</si>
  <si>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</si>
  <si>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</si>
  <si>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</si>
  <si>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</si>
  <si>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</si>
  <si>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</si>
  <si>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</si>
  <si>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</si>
  <si>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</si>
  <si>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</si>
  <si>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</si>
  <si>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</si>
  <si>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</si>
  <si>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</si>
  <si>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</si>
  <si>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</si>
  <si>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</si>
  <si>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</si>
  <si>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</si>
  <si>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</si>
  <si>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</si>
  <si>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</si>
  <si>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</si>
  <si>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</si>
  <si>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</si>
  <si>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</si>
  <si>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</si>
  <si>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</si>
  <si>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</si>
  <si>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</si>
  <si>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</si>
  <si>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</si>
  <si>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</si>
  <si>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</si>
  <si>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</si>
  <si>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</si>
  <si>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</si>
  <si>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</si>
  <si>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</si>
  <si>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</si>
  <si>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</si>
  <si>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</si>
  <si>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</si>
  <si>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</si>
  <si>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</si>
  <si>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</si>
  <si>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</si>
  <si>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</si>
  <si>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</si>
  <si>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</si>
  <si>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</si>
  <si>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</si>
  <si>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</si>
  <si>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</si>
  <si>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</si>
  <si>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</si>
  <si>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</si>
  <si>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</si>
  <si>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</si>
  <si>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</si>
  <si>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</si>
  <si>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</si>
  <si>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</si>
  <si>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</si>
  <si>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</si>
  <si>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</si>
  <si>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</si>
  <si>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</si>
  <si>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</si>
  <si>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</si>
  <si>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</si>
  <si>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</si>
  <si>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</si>
  <si>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</si>
  <si>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</si>
  <si>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</si>
  <si>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</si>
  <si>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</si>
  <si>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</si>
  <si>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</si>
  <si>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P8 – Reduce derivatives</t>
  </si>
  <si>
    <t>Físico</t>
  </si>
  <si>
    <t>Saúde</t>
  </si>
  <si>
    <t>Ambiente</t>
  </si>
  <si>
    <t>P1 Prevenção</t>
  </si>
  <si>
    <t>P2  Economia atómica</t>
  </si>
  <si>
    <t>P3                        Sínteses menos perigosas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</si>
  <si>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</si>
  <si>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</si>
  <si>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</si>
  <si>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P8              Redução de derivatizações</t>
  </si>
  <si>
    <t>P9       Catalizadores</t>
  </si>
  <si>
    <t>P10       Planificação para a degradação</t>
  </si>
  <si>
    <t>P12                                                  Química inerentemente mais segura quanto à prevenção de acidentes</t>
  </si>
  <si>
    <t>Princípios da Química verde</t>
  </si>
  <si>
    <t>Experiência</t>
  </si>
  <si>
    <t>Inaceitável</t>
  </si>
  <si>
    <t>Cáculos:</t>
  </si>
  <si>
    <t xml:space="preserve"> "Área" máxima</t>
  </si>
  <si>
    <t xml:space="preserve"> "Área" da EV</t>
  </si>
  <si>
    <t xml:space="preserve"> "Área" mínima</t>
  </si>
  <si>
    <t>IPE</t>
  </si>
  <si>
    <t>P4                                    Planificação a nível molecular de produtos mais seguros</t>
  </si>
  <si>
    <t>P11                           Análise para a prevenção da poluição em tempo real</t>
  </si>
  <si>
    <t>"Área relativa" total:</t>
  </si>
  <si>
    <t>Instruções para usar este documento</t>
  </si>
  <si>
    <t>Critérios para classificar os perigos das substâncias de acordo com o Sistema Mundial Harmonizado de Classificação e Rotulagem de Produtos Químicos (GHS), regulamento (EC) No 1272/2008.</t>
  </si>
  <si>
    <t xml:space="preserve">Reagentes </t>
  </si>
  <si>
    <t>códigos (H...)</t>
  </si>
  <si>
    <t>Perigos</t>
  </si>
  <si>
    <t>Saúde (p*)</t>
  </si>
  <si>
    <t>Ambiente (p*)</t>
  </si>
  <si>
    <t>* A pontuação mais alta é atribuída ao perigo</t>
  </si>
  <si>
    <t>Resíduos</t>
  </si>
  <si>
    <t>Produto</t>
  </si>
  <si>
    <t>Reagentes estequiométricos</t>
  </si>
  <si>
    <t>P1 – Prevenção</t>
  </si>
  <si>
    <t>P3 – Sínteses menos perigosas</t>
  </si>
  <si>
    <t>P5 – Solventes e outras substâncias auxiliares mais seguras</t>
  </si>
  <si>
    <t>P6 – Planificação para conseguir eficácia energética</t>
  </si>
  <si>
    <t>P7 – Uso de matérias primas renováveis</t>
  </si>
  <si>
    <t>P9 – Catalizadores</t>
  </si>
  <si>
    <t>P10 – Planificação para a degradação</t>
  </si>
  <si>
    <t>P12 – Química inerentemente mais segura quanto à prevenção de acidentes</t>
  </si>
  <si>
    <t>Reacções sem reagentes em excesso (≤10%) e sem formação de coprodutos</t>
  </si>
  <si>
    <t>Reacções sem reagentes em excesso (≤10%) e com formação de coprodutos</t>
  </si>
  <si>
    <t>Reacções com reagentes em excesso (&gt;10%) e sem formação de coprodutos</t>
  </si>
  <si>
    <t>Reacções com reagentes em excesso (&gt;10%) e com formação de coprodutos</t>
  </si>
  <si>
    <t>Os solventes e as substâncias auxiliares usadas envolvem perigo moderado para a saúde e ambiente  (p=2, Tabela 1,pelo menos para uma substância, sem substâncias com p=3)</t>
  </si>
  <si>
    <t>Todas as substâncias envolvidas são inócuas (p=1, Tabela 1)</t>
  </si>
  <si>
    <t>Pelo menos uma das substâncias envolvidas apresenta perigo elevado para a saúde e ambiente  (p=3, Tabela 1)</t>
  </si>
  <si>
    <t>Os solventes e as substâncias auxiliares não existem ou são inócuas (p=1, Tabela 1)</t>
  </si>
  <si>
    <t>Todos os resíduos são inócuos  (p=1, Tabela 1)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</si>
  <si>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</si>
  <si>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</si>
  <si>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</si>
  <si>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</si>
  <si>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</si>
  <si>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</si>
  <si>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Sem derivatizações ou com uma etapa</t>
  </si>
  <si>
    <t>Usa-se apenas uma derivatização ou duas etapas</t>
  </si>
  <si>
    <t>Usam-se várias derivatizações ou mais do que duas etapas</t>
  </si>
  <si>
    <t>Não se usam catalisadores ou os catalisadores são inócuos (p=1, Tabela 1)</t>
  </si>
  <si>
    <t>Utilizam-se catalisadores que envolvem perigo moderado para a saúde e ambiente  (p=2, Tabela 1)</t>
  </si>
  <si>
    <t>Utilizam catalisadores que envolvem perigo elevado para a saúde e ambiente  (p=3, Tabela 1)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</si>
  <si>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</si>
  <si>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</si>
  <si>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</si>
  <si>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</si>
  <si>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</si>
  <si>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</si>
  <si>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*   A pontuação mais alta é atribuída ao perigo</t>
  </si>
  <si>
    <t xml:space="preserve">Tabela 1. Pontuações atribuídas aos perigos </t>
  </si>
  <si>
    <t>Critérios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</si>
  <si>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</si>
  <si>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</si>
  <si>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</si>
  <si>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</si>
  <si>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</si>
  <si>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</si>
  <si>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</si>
  <si>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Pontuação (p)</t>
  </si>
  <si>
    <t>Pontuação           a preencher</t>
  </si>
  <si>
    <t>Notas</t>
  </si>
  <si>
    <t>Tabela 2. Critérios para classificar as substâncias de acordo com a degradabilidade e a renovabilidade</t>
  </si>
  <si>
    <t>Tabela 1. Pontuar os perigos</t>
  </si>
  <si>
    <t>(p)</t>
  </si>
  <si>
    <t>Pontuação</t>
  </si>
  <si>
    <t>Princípios da Química Verde</t>
  </si>
  <si>
    <t>P2 - Economia atómica</t>
  </si>
  <si>
    <t>Pelo menos um dos solventes ou uma das substâncias auxiliares usadas envolve perigo elevado para a saúde e ambiente (p=3, tabela 1)</t>
  </si>
  <si>
    <t>Características</t>
  </si>
  <si>
    <t>Solventes e outras substâncias auxiliares</t>
  </si>
  <si>
    <t>Solventes e outra substâncias auxiliares</t>
  </si>
  <si>
    <t>As substâncias envolvidas apresentam perigo moderado para a saúde e ambiente  (p=2,Tabela 1, pelo menos para uma substância, sem substâncias com p=3)</t>
  </si>
  <si>
    <t>Físico (p*)</t>
  </si>
  <si>
    <t>Formação de pelo menos um resíduo que envolva perigo elevado para a saúde e ambiente (p=3, Tabela 1 )</t>
  </si>
  <si>
    <t>Formação de pelo menos um resíduo que envolva perigo moderado para a saúde e ambiente (p=2, Tabela 1, sem nenhum que envolva p=3)</t>
  </si>
  <si>
    <t>óleo vegetal</t>
  </si>
  <si>
    <t>-</t>
  </si>
  <si>
    <t>Etanol</t>
  </si>
  <si>
    <t>Hidróxido de potássio</t>
  </si>
  <si>
    <t>H290, H302, H314</t>
  </si>
  <si>
    <t>Biodiesel</t>
  </si>
  <si>
    <t>Catalisadores</t>
  </si>
  <si>
    <t>Sem resíduos</t>
  </si>
  <si>
    <t>Formação de coproduto - glicerol e excesso de etanol (&gt;10%)</t>
  </si>
  <si>
    <t>KOH</t>
  </si>
  <si>
    <t>Pressão e temperatura ambientais</t>
  </si>
  <si>
    <t>Sem derivatizações e com 1 etapa</t>
  </si>
  <si>
    <t>Substâncias não degradáveis</t>
  </si>
  <si>
    <t>etanol</t>
  </si>
  <si>
    <t>óleo vegetal e Biodiesel</t>
  </si>
  <si>
    <t>Coproduto</t>
  </si>
  <si>
    <t>Glicerol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</si>
</sst>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7" borderId="1" xfId="0" applyFont="1" applyFill="1" applyBorder="1" applyAlignment="1">
      <alignment horizontal="justify" wrapText="1"/>
    </xf>
    <xf numFmtId="0" fontId="5" fillId="7" borderId="1" xfId="0" applyFont="1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5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10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6" fillId="0" borderId="0" xfId="0" applyFont="1"/>
    <xf numFmtId="0" fontId="8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 shrinkToFit="1"/>
      <protection hidden="1"/>
    </xf>
    <xf numFmtId="0" fontId="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8" fillId="10" borderId="1" xfId="0" applyFont="1" applyFill="1" applyBorder="1" applyProtection="1"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 shrinkToFit="1"/>
      <protection hidden="1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10" borderId="1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Protection="1">
      <protection locked="0"/>
    </xf>
    <xf numFmtId="0" fontId="5" fillId="10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left" wrapText="1"/>
      <protection hidden="1"/>
    </xf>
    <xf numFmtId="0" fontId="1" fillId="10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left" vertical="center" wrapText="1" shrinkToFit="1"/>
      <protection hidden="1"/>
    </xf>
    <xf numFmtId="0" fontId="8" fillId="5" borderId="3" xfId="0" applyFont="1" applyFill="1" applyBorder="1" applyAlignment="1" applyProtection="1">
      <alignment horizontal="left" vertical="center" wrapText="1" shrinkToFit="1"/>
      <protection hidden="1"/>
    </xf>
    <xf numFmtId="0" fontId="8" fillId="5" borderId="4" xfId="0" applyFont="1" applyFill="1" applyBorder="1" applyAlignment="1" applyProtection="1">
      <alignment horizontal="left" vertical="center" wrapText="1" shrinkToFi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8" fillId="3" borderId="2" xfId="0" applyFont="1" applyFill="1" applyBorder="1" applyAlignment="1" applyProtection="1">
      <alignment horizontal="left" vertical="center" wrapText="1" shrinkToFit="1"/>
      <protection hidden="1"/>
    </xf>
    <xf numFmtId="0" fontId="8" fillId="3" borderId="3" xfId="0" applyFont="1" applyFill="1" applyBorder="1" applyAlignment="1" applyProtection="1">
      <alignment horizontal="left" vertical="center" wrapText="1" shrinkToFit="1"/>
      <protection hidden="1"/>
    </xf>
    <xf numFmtId="0" fontId="8" fillId="3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8" fillId="5" borderId="5" xfId="0" applyFont="1" applyFill="1" applyBorder="1" applyAlignment="1" applyProtection="1">
      <alignment horizontal="left"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8" fillId="5" borderId="7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6A6A6"/>
      <color rgb="FFFFFFB9"/>
      <color rgb="FF000000"/>
      <color rgb="FFD7E4BC"/>
      <color rgb="FF7F7F7F"/>
      <color rgb="FFFFFFAB"/>
      <color rgb="FFFCD5B4"/>
      <color rgb="FF15FF15"/>
      <color rgb="FF00E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6167676009059617"/>
          <c:y val="0.11495877413603513"/>
          <c:w val="0.70783206281179067"/>
          <c:h val="0.8719553377827431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E1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42419584"/>
        <c:axId val="242421120"/>
      </c:radarChart>
      <c:catAx>
        <c:axId val="2424195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2421120"/>
        <c:crosses val="autoZero"/>
        <c:lblAlgn val="ctr"/>
        <c:lblOffset val="100"/>
      </c:catAx>
      <c:valAx>
        <c:axId val="242421120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24195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4986641595173741"/>
          <c:y val="9.0464710746773092E-2"/>
          <c:w val="0.71248434990402165"/>
          <c:h val="0.8174049904720817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42472448"/>
        <c:axId val="242473984"/>
      </c:radarChart>
      <c:catAx>
        <c:axId val="2424724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2473984"/>
        <c:crosses val="autoZero"/>
        <c:lblAlgn val="ctr"/>
        <c:lblOffset val="100"/>
      </c:catAx>
      <c:valAx>
        <c:axId val="24247398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247244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3719476836179524E-2"/>
          <c:w val="0.62641172189924543"/>
          <c:h val="0.8190554775341023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43095808"/>
        <c:axId val="243113984"/>
      </c:radarChart>
      <c:catAx>
        <c:axId val="243095808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3113984"/>
        <c:crosses val="autoZero"/>
        <c:auto val="1"/>
        <c:lblAlgn val="ctr"/>
        <c:lblOffset val="100"/>
      </c:catAx>
      <c:valAx>
        <c:axId val="243113984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3095808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788839188528724"/>
          <c:y val="0.10473080230322852"/>
          <c:w val="0.73549895464945003"/>
          <c:h val="0.8061472247358445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42972544"/>
        <c:axId val="242974080"/>
      </c:radarChart>
      <c:catAx>
        <c:axId val="242972544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2974080"/>
        <c:crosses val="autoZero"/>
        <c:auto val="1"/>
        <c:lblAlgn val="ctr"/>
        <c:lblOffset val="100"/>
      </c:catAx>
      <c:valAx>
        <c:axId val="24297408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297254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9524</xdr:rowOff>
    </xdr:from>
    <xdr:to>
      <xdr:col>8</xdr:col>
      <xdr:colOff>419100</xdr:colOff>
      <xdr:row>42</xdr:row>
      <xdr:rowOff>104774</xdr:rowOff>
    </xdr:to>
    <xdr:sp macro="" textlink="">
      <xdr:nvSpPr>
        <xdr:cNvPr id="2" name="CaixaDeTexto 1"/>
        <xdr:cNvSpPr txBox="1"/>
      </xdr:nvSpPr>
      <xdr:spPr>
        <a:xfrm>
          <a:off x="304800" y="533399"/>
          <a:ext cx="4991100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sete folhas: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1 - apresenta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perigos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para prencher,  conforme as substânias envolvidas  na síntese considerada.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3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folha 2 e automaticamente apresentada e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2,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ser preeenchida, pontuando os princípios da química verde 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4 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EV-10 pontas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 terceira folha.  Apresenta-se também o valor de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5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10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6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Como os princípios P4 e P11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47624</xdr:rowOff>
    </xdr:from>
    <xdr:to>
      <xdr:col>17</xdr:col>
      <xdr:colOff>57150</xdr:colOff>
      <xdr:row>42</xdr:row>
      <xdr:rowOff>97970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162051" y="304800"/>
    <xdr:ext cx="6381750" cy="5562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28574</xdr:rowOff>
    </xdr:from>
    <xdr:to>
      <xdr:col>16</xdr:col>
      <xdr:colOff>333374</xdr:colOff>
      <xdr:row>42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323975" y="323849"/>
    <xdr:ext cx="6086475" cy="55530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K16" sqref="K16"/>
    </sheetView>
  </sheetViews>
  <sheetFormatPr defaultRowHeight="12.75"/>
  <sheetData>
    <row r="2" spans="2:8" ht="15.75">
      <c r="B2" s="96" t="s">
        <v>141</v>
      </c>
      <c r="C2" s="96"/>
      <c r="D2" s="96"/>
      <c r="E2" s="96"/>
      <c r="F2" s="96"/>
      <c r="G2" s="96"/>
      <c r="H2" s="96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opLeftCell="A2" zoomScale="80" zoomScaleNormal="80" workbookViewId="0">
      <selection activeCell="J34" sqref="J34"/>
    </sheetView>
  </sheetViews>
  <sheetFormatPr defaultRowHeight="12.75"/>
  <cols>
    <col min="1" max="1" width="4.140625" customWidth="1"/>
    <col min="2" max="2" width="16.28515625" style="8" customWidth="1"/>
    <col min="3" max="3" width="8.28515625" style="8" customWidth="1"/>
    <col min="4" max="4" width="11.140625" style="8" customWidth="1"/>
    <col min="5" max="5" width="7.85546875" style="8" customWidth="1"/>
    <col min="6" max="6" width="10.85546875" style="8" customWidth="1"/>
    <col min="7" max="7" width="10.5703125" style="8" customWidth="1"/>
    <col min="8" max="8" width="4.140625" customWidth="1"/>
    <col min="9" max="9" width="40.7109375" customWidth="1"/>
    <col min="10" max="10" width="32.42578125" customWidth="1"/>
    <col min="11" max="11" width="10.28515625" customWidth="1"/>
    <col min="12" max="12" width="16" customWidth="1"/>
    <col min="13" max="13" width="12.28515625" customWidth="1"/>
  </cols>
  <sheetData>
    <row r="1" spans="1:13" ht="9.75" customHeight="1">
      <c r="A1" s="96"/>
      <c r="B1" s="96"/>
      <c r="C1" s="96"/>
      <c r="D1" s="96"/>
      <c r="E1" s="96"/>
      <c r="F1" s="19"/>
      <c r="G1" s="19"/>
    </row>
    <row r="2" spans="1:13" ht="18" customHeight="1">
      <c r="B2" s="104" t="s">
        <v>142</v>
      </c>
      <c r="C2" s="104"/>
      <c r="D2" s="104"/>
      <c r="E2" s="104"/>
      <c r="F2" s="104"/>
      <c r="G2" s="104"/>
    </row>
    <row r="3" spans="1:13" ht="15.75" customHeight="1">
      <c r="A3" s="6"/>
      <c r="B3" s="104"/>
      <c r="C3" s="104"/>
      <c r="D3" s="104"/>
      <c r="E3" s="104"/>
      <c r="F3" s="104"/>
      <c r="G3" s="104"/>
      <c r="I3" s="103" t="s">
        <v>201</v>
      </c>
      <c r="J3" s="103"/>
      <c r="K3" s="103"/>
      <c r="L3" s="103"/>
      <c r="M3" s="103"/>
    </row>
    <row r="4" spans="1:13" ht="19.5" customHeight="1">
      <c r="A4" s="6"/>
      <c r="B4" s="104"/>
      <c r="C4" s="104"/>
      <c r="D4" s="104"/>
      <c r="E4" s="104"/>
      <c r="F4" s="104"/>
      <c r="G4" s="104"/>
      <c r="I4" s="103"/>
      <c r="J4" s="103"/>
      <c r="K4" s="103"/>
      <c r="L4" s="103"/>
      <c r="M4" s="103"/>
    </row>
    <row r="5" spans="1:13" ht="18" customHeight="1"/>
    <row r="6" spans="1:13" ht="15" customHeight="1">
      <c r="B6" s="99" t="s">
        <v>145</v>
      </c>
      <c r="C6" s="100"/>
      <c r="D6" s="65" t="s">
        <v>203</v>
      </c>
      <c r="E6" s="99" t="s">
        <v>145</v>
      </c>
      <c r="F6" s="100"/>
      <c r="G6" s="65" t="s">
        <v>203</v>
      </c>
      <c r="I6" s="105" t="s">
        <v>143</v>
      </c>
      <c r="J6" s="107" t="s">
        <v>145</v>
      </c>
      <c r="K6" s="108"/>
      <c r="L6" s="108"/>
      <c r="M6" s="109"/>
    </row>
    <row r="7" spans="1:13" ht="13.5" customHeight="1">
      <c r="B7" s="101"/>
      <c r="C7" s="102"/>
      <c r="D7" s="66" t="s">
        <v>202</v>
      </c>
      <c r="E7" s="101"/>
      <c r="F7" s="102"/>
      <c r="G7" s="66" t="s">
        <v>202</v>
      </c>
      <c r="I7" s="106"/>
      <c r="J7" s="74" t="s">
        <v>144</v>
      </c>
      <c r="K7" s="75" t="s">
        <v>146</v>
      </c>
      <c r="L7" s="76" t="s">
        <v>147</v>
      </c>
      <c r="M7" s="76" t="s">
        <v>211</v>
      </c>
    </row>
    <row r="8" spans="1:13" ht="15" customHeight="1">
      <c r="B8" s="20" t="s">
        <v>11</v>
      </c>
      <c r="C8" s="21" t="s">
        <v>117</v>
      </c>
      <c r="D8" s="22">
        <v>3</v>
      </c>
      <c r="E8" s="26" t="s">
        <v>12</v>
      </c>
      <c r="F8" s="25" t="s">
        <v>118</v>
      </c>
      <c r="G8" s="27">
        <v>3</v>
      </c>
      <c r="I8" s="37" t="s">
        <v>151</v>
      </c>
      <c r="J8" s="32"/>
      <c r="K8" s="33"/>
      <c r="L8" s="32"/>
      <c r="M8" s="32"/>
    </row>
    <row r="9" spans="1:13" ht="15" customHeight="1">
      <c r="B9" s="20" t="s">
        <v>13</v>
      </c>
      <c r="C9" s="21" t="s">
        <v>117</v>
      </c>
      <c r="D9" s="24">
        <v>3</v>
      </c>
      <c r="E9" s="26" t="s">
        <v>14</v>
      </c>
      <c r="F9" s="25" t="s">
        <v>118</v>
      </c>
      <c r="G9" s="28">
        <v>3</v>
      </c>
      <c r="I9" s="84" t="s">
        <v>214</v>
      </c>
      <c r="J9" s="84" t="s">
        <v>215</v>
      </c>
      <c r="K9" s="93">
        <v>1</v>
      </c>
      <c r="L9" s="93">
        <v>1</v>
      </c>
      <c r="M9" s="93">
        <v>1</v>
      </c>
    </row>
    <row r="10" spans="1:13" ht="15" customHeight="1">
      <c r="B10" s="20" t="s">
        <v>15</v>
      </c>
      <c r="C10" s="21" t="s">
        <v>117</v>
      </c>
      <c r="D10" s="24">
        <v>3</v>
      </c>
      <c r="E10" s="26" t="s">
        <v>16</v>
      </c>
      <c r="F10" s="25" t="s">
        <v>118</v>
      </c>
      <c r="G10" s="27">
        <v>2</v>
      </c>
      <c r="I10" s="84" t="s">
        <v>216</v>
      </c>
      <c r="J10" s="84" t="s">
        <v>33</v>
      </c>
      <c r="K10" s="93">
        <v>1</v>
      </c>
      <c r="L10" s="93">
        <v>1</v>
      </c>
      <c r="M10" s="93">
        <v>3</v>
      </c>
    </row>
    <row r="11" spans="1:13" ht="15" customHeight="1">
      <c r="B11" s="20" t="s">
        <v>17</v>
      </c>
      <c r="C11" s="21" t="s">
        <v>117</v>
      </c>
      <c r="D11" s="24">
        <v>3</v>
      </c>
      <c r="E11" s="26" t="s">
        <v>18</v>
      </c>
      <c r="F11" s="25" t="s">
        <v>118</v>
      </c>
      <c r="G11" s="27">
        <v>2</v>
      </c>
      <c r="I11" s="84"/>
      <c r="J11" s="84"/>
      <c r="K11" s="93"/>
      <c r="L11" s="93"/>
      <c r="M11" s="93"/>
    </row>
    <row r="12" spans="1:13" ht="15" customHeight="1">
      <c r="B12" s="20" t="s">
        <v>19</v>
      </c>
      <c r="C12" s="21" t="s">
        <v>117</v>
      </c>
      <c r="D12" s="24">
        <v>2</v>
      </c>
      <c r="E12" s="26" t="s">
        <v>20</v>
      </c>
      <c r="F12" s="25" t="s">
        <v>118</v>
      </c>
      <c r="G12" s="27">
        <v>3</v>
      </c>
      <c r="I12" s="84"/>
      <c r="J12" s="84"/>
      <c r="K12" s="93"/>
      <c r="L12" s="93"/>
      <c r="M12" s="93"/>
    </row>
    <row r="13" spans="1:13" ht="15" customHeight="1">
      <c r="B13" s="20" t="s">
        <v>21</v>
      </c>
      <c r="C13" s="21" t="s">
        <v>117</v>
      </c>
      <c r="D13" s="24">
        <v>3</v>
      </c>
      <c r="E13" s="26" t="s">
        <v>22</v>
      </c>
      <c r="F13" s="25" t="s">
        <v>118</v>
      </c>
      <c r="G13" s="27">
        <v>2</v>
      </c>
      <c r="I13" s="84"/>
      <c r="J13" s="84"/>
      <c r="K13" s="93"/>
      <c r="L13" s="93"/>
      <c r="M13" s="93"/>
    </row>
    <row r="14" spans="1:13" ht="15" customHeight="1">
      <c r="B14" s="23" t="s">
        <v>23</v>
      </c>
      <c r="C14" s="21" t="s">
        <v>117</v>
      </c>
      <c r="D14" s="24">
        <v>3</v>
      </c>
      <c r="E14" s="26" t="s">
        <v>24</v>
      </c>
      <c r="F14" s="25" t="s">
        <v>118</v>
      </c>
      <c r="G14" s="27">
        <v>2</v>
      </c>
      <c r="I14" s="37" t="s">
        <v>209</v>
      </c>
      <c r="J14" s="32"/>
      <c r="K14" s="94"/>
      <c r="L14" s="94"/>
      <c r="M14" s="94"/>
    </row>
    <row r="15" spans="1:13" ht="15" customHeight="1">
      <c r="B15" s="21" t="s">
        <v>25</v>
      </c>
      <c r="C15" s="21" t="s">
        <v>117</v>
      </c>
      <c r="D15" s="24">
        <v>2</v>
      </c>
      <c r="E15" s="26" t="s">
        <v>26</v>
      </c>
      <c r="F15" s="25" t="s">
        <v>118</v>
      </c>
      <c r="G15" s="27">
        <v>3</v>
      </c>
      <c r="I15" s="84"/>
      <c r="J15" s="84"/>
      <c r="K15" s="93"/>
      <c r="L15" s="93"/>
      <c r="M15" s="93"/>
    </row>
    <row r="16" spans="1:13" ht="15" customHeight="1">
      <c r="B16" s="20" t="s">
        <v>27</v>
      </c>
      <c r="C16" s="21" t="s">
        <v>117</v>
      </c>
      <c r="D16" s="24">
        <v>3</v>
      </c>
      <c r="E16" s="26" t="s">
        <v>28</v>
      </c>
      <c r="F16" s="25" t="s">
        <v>118</v>
      </c>
      <c r="G16" s="27">
        <v>3</v>
      </c>
      <c r="I16" s="84"/>
      <c r="J16" s="84"/>
      <c r="K16" s="93"/>
      <c r="L16" s="93"/>
      <c r="M16" s="93"/>
    </row>
    <row r="17" spans="2:13" ht="15" customHeight="1">
      <c r="B17" s="20" t="s">
        <v>29</v>
      </c>
      <c r="C17" s="21" t="s">
        <v>117</v>
      </c>
      <c r="D17" s="24">
        <v>2</v>
      </c>
      <c r="E17" s="26" t="s">
        <v>30</v>
      </c>
      <c r="F17" s="25" t="s">
        <v>118</v>
      </c>
      <c r="G17" s="27">
        <v>3</v>
      </c>
      <c r="I17" s="84"/>
      <c r="J17" s="84"/>
      <c r="K17" s="93"/>
      <c r="L17" s="93"/>
      <c r="M17" s="93"/>
    </row>
    <row r="18" spans="2:13" ht="15" customHeight="1">
      <c r="B18" s="20" t="s">
        <v>31</v>
      </c>
      <c r="C18" s="21" t="s">
        <v>117</v>
      </c>
      <c r="D18" s="24">
        <v>3</v>
      </c>
      <c r="E18" s="26" t="s">
        <v>32</v>
      </c>
      <c r="F18" s="25" t="s">
        <v>118</v>
      </c>
      <c r="G18" s="27">
        <v>3</v>
      </c>
      <c r="I18" s="84"/>
      <c r="J18" s="84"/>
      <c r="K18" s="93"/>
      <c r="L18" s="93"/>
      <c r="M18" s="93"/>
    </row>
    <row r="19" spans="2:13" ht="15" customHeight="1">
      <c r="B19" s="20" t="s">
        <v>33</v>
      </c>
      <c r="C19" s="21" t="s">
        <v>117</v>
      </c>
      <c r="D19" s="24">
        <v>3</v>
      </c>
      <c r="E19" s="26" t="s">
        <v>34</v>
      </c>
      <c r="F19" s="25" t="s">
        <v>118</v>
      </c>
      <c r="G19" s="27">
        <v>3</v>
      </c>
      <c r="I19" s="84"/>
      <c r="J19" s="84"/>
      <c r="K19" s="93"/>
      <c r="L19" s="93"/>
      <c r="M19" s="93"/>
    </row>
    <row r="20" spans="2:13" ht="15" customHeight="1">
      <c r="B20" s="20" t="s">
        <v>35</v>
      </c>
      <c r="C20" s="21" t="s">
        <v>117</v>
      </c>
      <c r="D20" s="24">
        <v>2</v>
      </c>
      <c r="E20" s="26" t="s">
        <v>36</v>
      </c>
      <c r="F20" s="25" t="s">
        <v>118</v>
      </c>
      <c r="G20" s="27">
        <v>3</v>
      </c>
      <c r="I20" s="84"/>
      <c r="J20" s="84"/>
      <c r="K20" s="93"/>
      <c r="L20" s="93"/>
      <c r="M20" s="93"/>
    </row>
    <row r="21" spans="2:13" ht="15" customHeight="1" thickBot="1">
      <c r="B21" s="20" t="s">
        <v>37</v>
      </c>
      <c r="C21" s="21" t="s">
        <v>117</v>
      </c>
      <c r="D21" s="24">
        <v>2</v>
      </c>
      <c r="E21" s="26" t="s">
        <v>38</v>
      </c>
      <c r="F21" s="25" t="s">
        <v>118</v>
      </c>
      <c r="G21" s="27">
        <v>2</v>
      </c>
      <c r="I21" s="89" t="s">
        <v>220</v>
      </c>
      <c r="J21" s="90"/>
      <c r="K21" s="95"/>
      <c r="L21" s="95"/>
      <c r="M21" s="95"/>
    </row>
    <row r="22" spans="2:13" ht="15" customHeight="1" thickBot="1">
      <c r="B22" s="21" t="s">
        <v>39</v>
      </c>
      <c r="C22" s="21" t="s">
        <v>117</v>
      </c>
      <c r="D22" s="24">
        <v>3</v>
      </c>
      <c r="E22" s="26" t="s">
        <v>40</v>
      </c>
      <c r="F22" s="25" t="s">
        <v>118</v>
      </c>
      <c r="G22" s="27">
        <v>3</v>
      </c>
      <c r="I22" s="84" t="s">
        <v>217</v>
      </c>
      <c r="J22" s="88" t="s">
        <v>218</v>
      </c>
      <c r="K22" s="93">
        <v>3</v>
      </c>
      <c r="L22" s="93">
        <v>1</v>
      </c>
      <c r="M22" s="93">
        <v>2</v>
      </c>
    </row>
    <row r="23" spans="2:13" ht="15" customHeight="1">
      <c r="B23" s="21" t="s">
        <v>41</v>
      </c>
      <c r="C23" s="21" t="s">
        <v>117</v>
      </c>
      <c r="D23" s="24">
        <v>2</v>
      </c>
      <c r="E23" s="26" t="s">
        <v>42</v>
      </c>
      <c r="F23" s="25" t="s">
        <v>118</v>
      </c>
      <c r="G23" s="27">
        <v>3</v>
      </c>
      <c r="I23" s="84"/>
      <c r="J23" s="84"/>
      <c r="K23" s="93"/>
      <c r="L23" s="93"/>
      <c r="M23" s="93"/>
    </row>
    <row r="24" spans="2:13" ht="15" customHeight="1">
      <c r="B24" s="21" t="s">
        <v>43</v>
      </c>
      <c r="C24" s="21" t="s">
        <v>117</v>
      </c>
      <c r="D24" s="24">
        <v>2</v>
      </c>
      <c r="E24" s="26" t="s">
        <v>44</v>
      </c>
      <c r="F24" s="25" t="s">
        <v>118</v>
      </c>
      <c r="G24" s="27">
        <v>3</v>
      </c>
      <c r="I24" s="37" t="s">
        <v>150</v>
      </c>
      <c r="J24" s="32"/>
      <c r="K24" s="94"/>
      <c r="L24" s="94"/>
      <c r="M24" s="94"/>
    </row>
    <row r="25" spans="2:13" ht="15" customHeight="1">
      <c r="B25" s="21" t="s">
        <v>45</v>
      </c>
      <c r="C25" s="21" t="s">
        <v>117</v>
      </c>
      <c r="D25" s="24">
        <v>3</v>
      </c>
      <c r="E25" s="26" t="s">
        <v>46</v>
      </c>
      <c r="F25" s="25" t="s">
        <v>118</v>
      </c>
      <c r="G25" s="27">
        <v>3</v>
      </c>
      <c r="I25" s="84" t="s">
        <v>219</v>
      </c>
      <c r="J25" s="84"/>
      <c r="K25" s="93">
        <v>1</v>
      </c>
      <c r="L25" s="93">
        <v>1</v>
      </c>
      <c r="M25" s="93">
        <v>1</v>
      </c>
    </row>
    <row r="26" spans="2:13" ht="15" customHeight="1">
      <c r="B26" s="21" t="s">
        <v>47</v>
      </c>
      <c r="C26" s="21" t="s">
        <v>117</v>
      </c>
      <c r="D26" s="24">
        <v>2</v>
      </c>
      <c r="E26" s="29" t="s">
        <v>48</v>
      </c>
      <c r="F26" s="30" t="s">
        <v>119</v>
      </c>
      <c r="G26" s="31">
        <v>3</v>
      </c>
      <c r="I26" s="84"/>
      <c r="J26" s="84"/>
      <c r="K26" s="93"/>
      <c r="L26" s="93"/>
      <c r="M26" s="93"/>
    </row>
    <row r="27" spans="2:13" ht="15" customHeight="1">
      <c r="B27" s="21" t="s">
        <v>49</v>
      </c>
      <c r="C27" s="21" t="s">
        <v>117</v>
      </c>
      <c r="D27" s="24">
        <v>3</v>
      </c>
      <c r="E27" s="30" t="s">
        <v>50</v>
      </c>
      <c r="F27" s="30" t="s">
        <v>119</v>
      </c>
      <c r="G27" s="31">
        <v>3</v>
      </c>
      <c r="I27" s="37" t="s">
        <v>229</v>
      </c>
      <c r="J27" s="32"/>
      <c r="K27" s="94"/>
      <c r="L27" s="94"/>
      <c r="M27" s="94"/>
    </row>
    <row r="28" spans="2:13" ht="15" customHeight="1">
      <c r="B28" s="21" t="s">
        <v>51</v>
      </c>
      <c r="C28" s="21" t="s">
        <v>117</v>
      </c>
      <c r="D28" s="24">
        <v>3</v>
      </c>
      <c r="E28" s="30" t="s">
        <v>52</v>
      </c>
      <c r="F28" s="30" t="s">
        <v>119</v>
      </c>
      <c r="G28" s="31">
        <v>2</v>
      </c>
      <c r="I28" s="84" t="s">
        <v>230</v>
      </c>
      <c r="J28" s="84"/>
      <c r="K28" s="93">
        <v>1</v>
      </c>
      <c r="L28" s="93">
        <v>1</v>
      </c>
      <c r="M28" s="93">
        <v>1</v>
      </c>
    </row>
    <row r="29" spans="2:13" ht="15" customHeight="1">
      <c r="B29" s="21" t="s">
        <v>53</v>
      </c>
      <c r="C29" s="21" t="s">
        <v>117</v>
      </c>
      <c r="D29" s="24">
        <v>3</v>
      </c>
      <c r="E29" s="30" t="s">
        <v>54</v>
      </c>
      <c r="F29" s="30" t="s">
        <v>119</v>
      </c>
      <c r="G29" s="31">
        <v>3</v>
      </c>
      <c r="I29" s="84"/>
      <c r="J29" s="84"/>
      <c r="K29" s="93"/>
      <c r="L29" s="93"/>
      <c r="M29" s="93"/>
    </row>
    <row r="30" spans="2:13" ht="15" customHeight="1">
      <c r="B30" s="21" t="s">
        <v>55</v>
      </c>
      <c r="C30" s="21" t="s">
        <v>117</v>
      </c>
      <c r="D30" s="24">
        <v>2</v>
      </c>
      <c r="E30" s="30" t="s">
        <v>56</v>
      </c>
      <c r="F30" s="30" t="s">
        <v>119</v>
      </c>
      <c r="G30" s="31">
        <v>3</v>
      </c>
      <c r="I30" s="89" t="s">
        <v>149</v>
      </c>
      <c r="J30" s="90"/>
      <c r="K30" s="95"/>
      <c r="L30" s="95"/>
      <c r="M30" s="95"/>
    </row>
    <row r="31" spans="2:13" ht="15" customHeight="1">
      <c r="B31" s="21" t="s">
        <v>57</v>
      </c>
      <c r="C31" s="21" t="s">
        <v>117</v>
      </c>
      <c r="D31" s="24">
        <v>3</v>
      </c>
      <c r="E31" s="30" t="s">
        <v>58</v>
      </c>
      <c r="F31" s="30" t="s">
        <v>119</v>
      </c>
      <c r="G31" s="31">
        <v>2</v>
      </c>
      <c r="I31" s="84"/>
      <c r="J31" s="84"/>
      <c r="K31" s="93"/>
      <c r="L31" s="93"/>
      <c r="M31" s="93"/>
    </row>
    <row r="32" spans="2:13" ht="15" customHeight="1">
      <c r="B32" s="21" t="s">
        <v>59</v>
      </c>
      <c r="C32" s="21" t="s">
        <v>117</v>
      </c>
      <c r="D32" s="24">
        <v>3</v>
      </c>
      <c r="E32" s="30" t="s">
        <v>60</v>
      </c>
      <c r="F32" s="30" t="s">
        <v>119</v>
      </c>
      <c r="G32" s="31">
        <v>2</v>
      </c>
      <c r="I32" s="84"/>
      <c r="J32" s="84"/>
      <c r="K32" s="93"/>
      <c r="L32" s="93"/>
      <c r="M32" s="93"/>
    </row>
    <row r="33" spans="2:13" ht="15" customHeight="1">
      <c r="B33" s="21" t="s">
        <v>61</v>
      </c>
      <c r="C33" s="21" t="s">
        <v>117</v>
      </c>
      <c r="D33" s="24">
        <v>2</v>
      </c>
      <c r="E33" s="30" t="s">
        <v>62</v>
      </c>
      <c r="F33" s="30" t="s">
        <v>119</v>
      </c>
      <c r="G33" s="31">
        <v>3</v>
      </c>
      <c r="I33" s="84"/>
      <c r="J33" s="84"/>
      <c r="K33" s="93"/>
      <c r="L33" s="93"/>
      <c r="M33" s="93"/>
    </row>
    <row r="34" spans="2:13" ht="15" customHeight="1">
      <c r="B34" s="21" t="s">
        <v>63</v>
      </c>
      <c r="C34" s="21" t="s">
        <v>117</v>
      </c>
      <c r="D34" s="24">
        <v>3</v>
      </c>
      <c r="E34" s="21" t="s">
        <v>64</v>
      </c>
      <c r="F34" s="21" t="s">
        <v>117</v>
      </c>
      <c r="G34" s="24">
        <v>3</v>
      </c>
      <c r="I34" s="84"/>
      <c r="J34" s="84"/>
      <c r="K34" s="93"/>
      <c r="L34" s="63"/>
      <c r="M34" s="63"/>
    </row>
    <row r="35" spans="2:13" ht="15" customHeight="1">
      <c r="B35" s="21" t="s">
        <v>65</v>
      </c>
      <c r="C35" s="21" t="s">
        <v>117</v>
      </c>
      <c r="D35" s="24">
        <v>3</v>
      </c>
      <c r="E35" s="21" t="s">
        <v>66</v>
      </c>
      <c r="F35" s="21" t="s">
        <v>117</v>
      </c>
      <c r="G35" s="24">
        <v>3</v>
      </c>
      <c r="I35" s="84"/>
      <c r="J35" s="84"/>
      <c r="K35" s="93"/>
      <c r="L35" s="63"/>
      <c r="M35" s="63"/>
    </row>
    <row r="36" spans="2:13" ht="15" customHeight="1">
      <c r="B36" s="21" t="s">
        <v>67</v>
      </c>
      <c r="C36" s="21" t="s">
        <v>117</v>
      </c>
      <c r="D36" s="24">
        <v>2</v>
      </c>
      <c r="E36" s="21" t="s">
        <v>68</v>
      </c>
      <c r="F36" s="21" t="s">
        <v>117</v>
      </c>
      <c r="G36" s="24">
        <v>3</v>
      </c>
      <c r="I36" s="84"/>
      <c r="J36" s="84"/>
      <c r="K36" s="64"/>
      <c r="L36" s="63"/>
      <c r="M36" s="63"/>
    </row>
    <row r="37" spans="2:13" ht="15" customHeight="1">
      <c r="B37" s="21" t="s">
        <v>69</v>
      </c>
      <c r="C37" s="21" t="s">
        <v>117</v>
      </c>
      <c r="D37" s="24">
        <v>3</v>
      </c>
      <c r="E37" s="21" t="s">
        <v>70</v>
      </c>
      <c r="F37" s="21" t="s">
        <v>117</v>
      </c>
      <c r="G37" s="24">
        <v>3</v>
      </c>
      <c r="I37" s="84"/>
      <c r="J37" s="84"/>
      <c r="K37" s="64"/>
      <c r="L37" s="63"/>
      <c r="M37" s="63"/>
    </row>
    <row r="38" spans="2:13" ht="15" customHeight="1">
      <c r="B38" s="21" t="s">
        <v>71</v>
      </c>
      <c r="C38" s="21" t="s">
        <v>117</v>
      </c>
      <c r="D38" s="24">
        <v>3</v>
      </c>
      <c r="E38" s="21" t="s">
        <v>72</v>
      </c>
      <c r="F38" s="21" t="s">
        <v>117</v>
      </c>
      <c r="G38" s="24">
        <v>3</v>
      </c>
      <c r="I38" s="84"/>
      <c r="J38" s="84"/>
      <c r="K38" s="64"/>
      <c r="L38" s="63"/>
      <c r="M38" s="63"/>
    </row>
    <row r="39" spans="2:13" ht="15" customHeight="1">
      <c r="B39" s="21" t="s">
        <v>73</v>
      </c>
      <c r="C39" s="21" t="s">
        <v>117</v>
      </c>
      <c r="D39" s="24">
        <v>3</v>
      </c>
      <c r="E39" s="25" t="s">
        <v>74</v>
      </c>
      <c r="F39" s="25" t="s">
        <v>118</v>
      </c>
      <c r="G39" s="27">
        <v>3</v>
      </c>
      <c r="I39" s="6" t="s">
        <v>148</v>
      </c>
      <c r="J39" s="6"/>
    </row>
    <row r="40" spans="2:13" ht="15" customHeight="1">
      <c r="B40" s="21" t="s">
        <v>75</v>
      </c>
      <c r="C40" s="21" t="s">
        <v>117</v>
      </c>
      <c r="D40" s="24">
        <v>2</v>
      </c>
      <c r="E40" s="25" t="s">
        <v>76</v>
      </c>
      <c r="F40" s="25" t="s">
        <v>118</v>
      </c>
      <c r="G40" s="27">
        <v>3</v>
      </c>
      <c r="I40" s="6"/>
      <c r="J40" s="6"/>
    </row>
    <row r="41" spans="2:13" ht="15" customHeight="1">
      <c r="B41" s="21" t="s">
        <v>77</v>
      </c>
      <c r="C41" s="21" t="s">
        <v>117</v>
      </c>
      <c r="D41" s="24">
        <v>2</v>
      </c>
      <c r="E41" s="25" t="s">
        <v>78</v>
      </c>
      <c r="F41" s="25" t="s">
        <v>118</v>
      </c>
      <c r="G41" s="27">
        <v>3</v>
      </c>
      <c r="I41" s="6"/>
      <c r="J41" s="6"/>
    </row>
    <row r="42" spans="2:13" ht="15" customHeight="1">
      <c r="B42" s="21" t="s">
        <v>79</v>
      </c>
      <c r="C42" s="21" t="s">
        <v>117</v>
      </c>
      <c r="D42" s="24">
        <v>2</v>
      </c>
      <c r="E42" s="21" t="s">
        <v>80</v>
      </c>
      <c r="F42" s="21" t="s">
        <v>117</v>
      </c>
      <c r="G42" s="24">
        <v>3</v>
      </c>
      <c r="I42" s="41"/>
      <c r="J42" s="6"/>
    </row>
    <row r="43" spans="2:13" ht="15" customHeight="1">
      <c r="B43" s="21" t="s">
        <v>81</v>
      </c>
      <c r="C43" s="21" t="s">
        <v>117</v>
      </c>
      <c r="D43" s="24">
        <v>2</v>
      </c>
      <c r="E43" s="30" t="s">
        <v>82</v>
      </c>
      <c r="F43" s="30" t="s">
        <v>119</v>
      </c>
      <c r="G43" s="31">
        <v>3</v>
      </c>
    </row>
    <row r="44" spans="2:13" ht="15" customHeight="1">
      <c r="B44" s="26" t="s">
        <v>83</v>
      </c>
      <c r="C44" s="25" t="s">
        <v>118</v>
      </c>
      <c r="D44" s="27">
        <v>3</v>
      </c>
      <c r="E44" s="25" t="s">
        <v>84</v>
      </c>
      <c r="F44" s="25" t="s">
        <v>118</v>
      </c>
      <c r="G44" s="27">
        <v>2</v>
      </c>
    </row>
    <row r="45" spans="2:13" ht="15" customHeight="1">
      <c r="B45" s="26" t="s">
        <v>85</v>
      </c>
      <c r="C45" s="25" t="s">
        <v>118</v>
      </c>
      <c r="D45" s="27">
        <v>3</v>
      </c>
      <c r="E45" s="25" t="s">
        <v>86</v>
      </c>
      <c r="F45" s="25" t="s">
        <v>118</v>
      </c>
      <c r="G45" s="27">
        <v>3</v>
      </c>
    </row>
    <row r="46" spans="2:13" ht="15" customHeight="1">
      <c r="B46" s="26" t="s">
        <v>87</v>
      </c>
      <c r="C46" s="25" t="s">
        <v>118</v>
      </c>
      <c r="D46" s="27">
        <v>2</v>
      </c>
      <c r="E46" s="25" t="s">
        <v>88</v>
      </c>
      <c r="F46" s="25" t="s">
        <v>118</v>
      </c>
      <c r="G46" s="27">
        <v>3</v>
      </c>
    </row>
    <row r="47" spans="2:13" ht="15" customHeight="1">
      <c r="B47" s="26" t="s">
        <v>89</v>
      </c>
      <c r="C47" s="25" t="s">
        <v>118</v>
      </c>
      <c r="D47" s="27">
        <v>2</v>
      </c>
      <c r="E47" s="25" t="s">
        <v>90</v>
      </c>
      <c r="F47" s="25" t="s">
        <v>118</v>
      </c>
      <c r="G47" s="27">
        <v>3</v>
      </c>
    </row>
    <row r="48" spans="2:13" ht="15" customHeight="1">
      <c r="B48" s="26" t="s">
        <v>91</v>
      </c>
      <c r="C48" s="25" t="s">
        <v>118</v>
      </c>
      <c r="D48" s="27">
        <v>3</v>
      </c>
      <c r="E48" s="25" t="s">
        <v>92</v>
      </c>
      <c r="F48" s="25" t="s">
        <v>118</v>
      </c>
      <c r="G48" s="27">
        <v>2</v>
      </c>
    </row>
    <row r="49" spans="2:7" ht="15" customHeight="1">
      <c r="B49" s="26" t="s">
        <v>93</v>
      </c>
      <c r="C49" s="25" t="s">
        <v>118</v>
      </c>
      <c r="D49" s="27">
        <v>2</v>
      </c>
      <c r="E49" s="25" t="s">
        <v>94</v>
      </c>
      <c r="F49" s="25" t="s">
        <v>118</v>
      </c>
      <c r="G49" s="27">
        <v>3</v>
      </c>
    </row>
    <row r="50" spans="2:7" ht="15" customHeight="1">
      <c r="B50" s="26" t="s">
        <v>95</v>
      </c>
      <c r="C50" s="25" t="s">
        <v>118</v>
      </c>
      <c r="D50" s="27">
        <v>3</v>
      </c>
      <c r="E50" s="25" t="s">
        <v>96</v>
      </c>
      <c r="F50" s="25" t="s">
        <v>118</v>
      </c>
      <c r="G50" s="27">
        <v>2</v>
      </c>
    </row>
    <row r="51" spans="2:7" ht="15" customHeight="1">
      <c r="B51" s="26" t="s">
        <v>97</v>
      </c>
      <c r="C51" s="25" t="s">
        <v>118</v>
      </c>
      <c r="D51" s="27">
        <v>3</v>
      </c>
      <c r="E51" s="25" t="s">
        <v>98</v>
      </c>
      <c r="F51" s="25" t="s">
        <v>118</v>
      </c>
      <c r="G51" s="27">
        <v>2</v>
      </c>
    </row>
    <row r="52" spans="2:7" ht="15" customHeight="1">
      <c r="B52" s="26" t="s">
        <v>99</v>
      </c>
      <c r="C52" s="25" t="s">
        <v>118</v>
      </c>
      <c r="D52" s="27">
        <v>2</v>
      </c>
      <c r="E52" s="25" t="s">
        <v>100</v>
      </c>
      <c r="F52" s="25" t="s">
        <v>118</v>
      </c>
      <c r="G52" s="27">
        <v>2</v>
      </c>
    </row>
    <row r="53" spans="2:7" ht="15" customHeight="1">
      <c r="B53" s="26" t="s">
        <v>101</v>
      </c>
      <c r="C53" s="25" t="s">
        <v>118</v>
      </c>
      <c r="D53" s="27">
        <v>2</v>
      </c>
      <c r="E53" s="25" t="s">
        <v>102</v>
      </c>
      <c r="F53" s="25" t="s">
        <v>118</v>
      </c>
      <c r="G53" s="27">
        <v>3</v>
      </c>
    </row>
    <row r="54" spans="2:7" ht="15" customHeight="1">
      <c r="B54" s="26" t="s">
        <v>103</v>
      </c>
      <c r="C54" s="25" t="s">
        <v>118</v>
      </c>
      <c r="D54" s="27">
        <v>3</v>
      </c>
      <c r="E54" s="25" t="s">
        <v>104</v>
      </c>
      <c r="F54" s="25" t="s">
        <v>118</v>
      </c>
      <c r="G54" s="27">
        <v>3</v>
      </c>
    </row>
    <row r="55" spans="2:7" ht="15" customHeight="1">
      <c r="B55" s="26" t="s">
        <v>105</v>
      </c>
      <c r="C55" s="25" t="s">
        <v>118</v>
      </c>
      <c r="D55" s="27">
        <v>2</v>
      </c>
      <c r="E55" s="25" t="s">
        <v>106</v>
      </c>
      <c r="F55" s="25" t="s">
        <v>118</v>
      </c>
      <c r="G55" s="27">
        <v>2</v>
      </c>
    </row>
    <row r="56" spans="2:7" ht="15" customHeight="1">
      <c r="B56" s="26" t="s">
        <v>107</v>
      </c>
      <c r="C56" s="25" t="s">
        <v>118</v>
      </c>
      <c r="D56" s="27">
        <v>2</v>
      </c>
      <c r="E56" s="21" t="s">
        <v>108</v>
      </c>
      <c r="F56" s="21" t="s">
        <v>117</v>
      </c>
      <c r="G56" s="24">
        <v>3</v>
      </c>
    </row>
    <row r="57" spans="2:7" ht="15" customHeight="1">
      <c r="B57" s="26" t="s">
        <v>109</v>
      </c>
      <c r="C57" s="25" t="s">
        <v>118</v>
      </c>
      <c r="D57" s="27">
        <v>2</v>
      </c>
      <c r="E57" s="21" t="s">
        <v>110</v>
      </c>
      <c r="F57" s="21" t="s">
        <v>117</v>
      </c>
      <c r="G57" s="24">
        <v>2</v>
      </c>
    </row>
    <row r="58" spans="2:7" ht="15" customHeight="1">
      <c r="B58" s="26" t="s">
        <v>111</v>
      </c>
      <c r="C58" s="25" t="s">
        <v>118</v>
      </c>
      <c r="D58" s="27">
        <v>3</v>
      </c>
      <c r="E58" s="97"/>
      <c r="F58" s="97"/>
      <c r="G58" s="97"/>
    </row>
    <row r="59" spans="2:7" ht="15" customHeight="1">
      <c r="B59" s="26" t="s">
        <v>112</v>
      </c>
      <c r="C59" s="25" t="s">
        <v>118</v>
      </c>
      <c r="D59" s="27">
        <v>2</v>
      </c>
      <c r="E59" s="97"/>
      <c r="F59" s="98"/>
      <c r="G59" s="98"/>
    </row>
    <row r="60" spans="2:7" ht="15" customHeight="1">
      <c r="B60" s="26" t="s">
        <v>113</v>
      </c>
      <c r="C60" s="25" t="s">
        <v>118</v>
      </c>
      <c r="D60" s="27">
        <v>2</v>
      </c>
      <c r="E60" s="97"/>
      <c r="F60" s="98"/>
      <c r="G60" s="98"/>
    </row>
    <row r="61" spans="2:7" ht="15" customHeight="1"/>
    <row r="62" spans="2:7" ht="15" customHeight="1"/>
  </sheetData>
  <mergeCells count="10">
    <mergeCell ref="I3:M4"/>
    <mergeCell ref="A1:E1"/>
    <mergeCell ref="B2:G4"/>
    <mergeCell ref="I6:I7"/>
    <mergeCell ref="J6:M6"/>
    <mergeCell ref="E60:G60"/>
    <mergeCell ref="B6:C7"/>
    <mergeCell ref="E6:F7"/>
    <mergeCell ref="E58:G58"/>
    <mergeCell ref="E59:G5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40"/>
  <sheetViews>
    <sheetView topLeftCell="A10" zoomScale="80" zoomScaleNormal="80" workbookViewId="0">
      <selection activeCell="K28" sqref="K28"/>
    </sheetView>
  </sheetViews>
  <sheetFormatPr defaultColWidth="9.140625" defaultRowHeight="12.75"/>
  <cols>
    <col min="1" max="1" width="17.140625" style="43" customWidth="1"/>
    <col min="2" max="2" width="10.42578125" style="44" customWidth="1"/>
    <col min="3" max="3" width="11.42578125" style="44" customWidth="1"/>
    <col min="4" max="4" width="20.42578125" style="43" customWidth="1"/>
    <col min="5" max="5" width="35.7109375" style="43" customWidth="1"/>
    <col min="6" max="6" width="10.7109375" style="43" customWidth="1"/>
    <col min="7" max="7" width="23" style="43" customWidth="1"/>
    <col min="8" max="8" width="3.5703125" style="43" customWidth="1"/>
    <col min="9" max="9" width="44.140625" style="43" customWidth="1"/>
    <col min="10" max="10" width="28" style="43" customWidth="1"/>
    <col min="11" max="11" width="7" style="43" customWidth="1"/>
    <col min="12" max="12" width="12.140625" style="79" customWidth="1"/>
    <col min="13" max="13" width="8.85546875" style="43" customWidth="1"/>
    <col min="14" max="14" width="3.140625" style="47" customWidth="1"/>
    <col min="15" max="15" width="14.140625" style="47" customWidth="1"/>
    <col min="16" max="16" width="29.7109375" style="47" customWidth="1"/>
    <col min="17" max="17" width="11" style="47" customWidth="1"/>
    <col min="18" max="16384" width="9.140625" style="47"/>
  </cols>
  <sheetData>
    <row r="1" spans="1:17" ht="9" customHeight="1">
      <c r="G1" s="59"/>
      <c r="H1" s="45"/>
      <c r="I1" s="45"/>
      <c r="J1" s="46"/>
      <c r="K1" s="46"/>
      <c r="L1" s="77"/>
      <c r="M1" s="45"/>
    </row>
    <row r="2" spans="1:17" ht="27" customHeight="1" thickBot="1">
      <c r="I2" s="127" t="s">
        <v>188</v>
      </c>
      <c r="J2" s="127"/>
      <c r="K2" s="127"/>
      <c r="L2" s="127"/>
      <c r="M2" s="127"/>
      <c r="O2" s="134" t="s">
        <v>200</v>
      </c>
      <c r="P2" s="134"/>
      <c r="Q2" s="134"/>
    </row>
    <row r="3" spans="1:17" ht="40.5" customHeight="1">
      <c r="A3" s="80" t="s">
        <v>204</v>
      </c>
      <c r="B3" s="81" t="s">
        <v>197</v>
      </c>
      <c r="C3" s="128" t="s">
        <v>189</v>
      </c>
      <c r="D3" s="129"/>
      <c r="E3" s="130"/>
      <c r="F3" s="82" t="s">
        <v>198</v>
      </c>
      <c r="G3" s="82" t="s">
        <v>199</v>
      </c>
      <c r="I3" s="110" t="s">
        <v>143</v>
      </c>
      <c r="J3" s="107" t="s">
        <v>145</v>
      </c>
      <c r="K3" s="108"/>
      <c r="L3" s="108"/>
      <c r="M3" s="109"/>
      <c r="O3" s="135" t="s">
        <v>207</v>
      </c>
      <c r="P3" s="137" t="s">
        <v>189</v>
      </c>
      <c r="Q3" s="131" t="s">
        <v>197</v>
      </c>
    </row>
    <row r="4" spans="1:17" ht="29.25" customHeight="1">
      <c r="A4" s="124" t="s">
        <v>152</v>
      </c>
      <c r="B4" s="48">
        <v>3</v>
      </c>
      <c r="C4" s="112" t="s">
        <v>168</v>
      </c>
      <c r="D4" s="113"/>
      <c r="E4" s="114"/>
      <c r="F4" s="115">
        <v>3</v>
      </c>
      <c r="G4" s="115" t="s">
        <v>221</v>
      </c>
      <c r="I4" s="111"/>
      <c r="J4" s="74" t="s">
        <v>144</v>
      </c>
      <c r="K4" s="75" t="s">
        <v>146</v>
      </c>
      <c r="L4" s="76" t="s">
        <v>147</v>
      </c>
      <c r="M4" s="76" t="s">
        <v>211</v>
      </c>
      <c r="O4" s="136"/>
      <c r="P4" s="138"/>
      <c r="Q4" s="132"/>
    </row>
    <row r="5" spans="1:17" ht="24.75" customHeight="1">
      <c r="A5" s="125"/>
      <c r="B5" s="49">
        <v>2</v>
      </c>
      <c r="C5" s="112" t="s">
        <v>213</v>
      </c>
      <c r="D5" s="113"/>
      <c r="E5" s="114"/>
      <c r="F5" s="116"/>
      <c r="G5" s="116"/>
      <c r="I5" s="50" t="s">
        <v>151</v>
      </c>
      <c r="J5" s="51"/>
      <c r="K5" s="52"/>
      <c r="L5" s="55"/>
      <c r="M5" s="51"/>
      <c r="O5" s="140" t="s">
        <v>190</v>
      </c>
      <c r="P5" s="139" t="s">
        <v>192</v>
      </c>
      <c r="Q5" s="133">
        <v>3</v>
      </c>
    </row>
    <row r="6" spans="1:17" ht="23.25" customHeight="1">
      <c r="A6" s="126"/>
      <c r="B6" s="48">
        <v>1</v>
      </c>
      <c r="C6" s="112" t="s">
        <v>212</v>
      </c>
      <c r="D6" s="113"/>
      <c r="E6" s="114"/>
      <c r="F6" s="117"/>
      <c r="G6" s="117"/>
      <c r="I6" s="91" t="str">
        <f>'Critérios-classificação perigos'!I9</f>
        <v>óleo vegetal</v>
      </c>
      <c r="J6" s="83"/>
      <c r="K6" s="42">
        <f>'Critérios-classificação perigos'!K9</f>
        <v>1</v>
      </c>
      <c r="L6" s="42">
        <f>'Critérios-classificação perigos'!L9</f>
        <v>1</v>
      </c>
      <c r="M6" s="42">
        <f>'Critérios-classificação perigos'!M9</f>
        <v>1</v>
      </c>
      <c r="O6" s="140"/>
      <c r="P6" s="139"/>
      <c r="Q6" s="133"/>
    </row>
    <row r="7" spans="1:17" ht="19.5" customHeight="1">
      <c r="A7" s="121" t="s">
        <v>205</v>
      </c>
      <c r="B7" s="53">
        <v>3</v>
      </c>
      <c r="C7" s="118" t="s">
        <v>160</v>
      </c>
      <c r="D7" s="119"/>
      <c r="E7" s="120"/>
      <c r="F7" s="115">
        <v>1</v>
      </c>
      <c r="G7" s="115" t="s">
        <v>222</v>
      </c>
      <c r="I7" s="91" t="str">
        <f>'Critérios-classificação perigos'!I10</f>
        <v>Etanol</v>
      </c>
      <c r="J7" s="83" t="str">
        <f>'Critérios-classificação perigos'!J10</f>
        <v>H225</v>
      </c>
      <c r="K7" s="42">
        <f>'Critérios-classificação perigos'!K10</f>
        <v>1</v>
      </c>
      <c r="L7" s="42">
        <f>'Critérios-classificação perigos'!L10</f>
        <v>1</v>
      </c>
      <c r="M7" s="42">
        <f>'Critérios-classificação perigos'!M10</f>
        <v>3</v>
      </c>
      <c r="O7" s="140"/>
      <c r="P7" s="139" t="s">
        <v>193</v>
      </c>
      <c r="Q7" s="133">
        <v>2</v>
      </c>
    </row>
    <row r="8" spans="1:17" ht="17.25" customHeight="1">
      <c r="A8" s="122"/>
      <c r="B8" s="54">
        <v>2</v>
      </c>
      <c r="C8" s="118" t="s">
        <v>161</v>
      </c>
      <c r="D8" s="119"/>
      <c r="E8" s="120"/>
      <c r="F8" s="116"/>
      <c r="G8" s="116"/>
      <c r="I8" s="91"/>
      <c r="J8" s="83"/>
      <c r="K8" s="42"/>
      <c r="L8" s="42"/>
      <c r="M8" s="42"/>
      <c r="O8" s="140"/>
      <c r="P8" s="139"/>
      <c r="Q8" s="133"/>
    </row>
    <row r="9" spans="1:17" ht="15" customHeight="1">
      <c r="A9" s="122"/>
      <c r="B9" s="53">
        <v>2</v>
      </c>
      <c r="C9" s="118" t="s">
        <v>162</v>
      </c>
      <c r="D9" s="119"/>
      <c r="E9" s="120"/>
      <c r="F9" s="116"/>
      <c r="G9" s="116"/>
      <c r="I9" s="91"/>
      <c r="J9" s="83"/>
      <c r="K9" s="42"/>
      <c r="L9" s="42"/>
      <c r="M9" s="42"/>
      <c r="O9" s="67"/>
      <c r="P9" s="68" t="s">
        <v>194</v>
      </c>
      <c r="Q9" s="69">
        <v>1</v>
      </c>
    </row>
    <row r="10" spans="1:17" ht="14.25" customHeight="1">
      <c r="A10" s="123"/>
      <c r="B10" s="53">
        <v>1</v>
      </c>
      <c r="C10" s="118" t="s">
        <v>163</v>
      </c>
      <c r="D10" s="119"/>
      <c r="E10" s="120"/>
      <c r="F10" s="117"/>
      <c r="G10" s="117"/>
      <c r="I10" s="91"/>
      <c r="J10" s="83"/>
      <c r="K10" s="42"/>
      <c r="L10" s="42"/>
      <c r="M10" s="42"/>
      <c r="O10" s="70" t="s">
        <v>191</v>
      </c>
      <c r="P10" s="68" t="s">
        <v>195</v>
      </c>
      <c r="Q10" s="69">
        <v>3</v>
      </c>
    </row>
    <row r="11" spans="1:17" ht="15" customHeight="1" thickBot="1">
      <c r="A11" s="124" t="s">
        <v>153</v>
      </c>
      <c r="B11" s="48">
        <v>3</v>
      </c>
      <c r="C11" s="112" t="s">
        <v>165</v>
      </c>
      <c r="D11" s="113"/>
      <c r="E11" s="114"/>
      <c r="F11" s="115">
        <v>1</v>
      </c>
      <c r="G11" s="115" t="s">
        <v>223</v>
      </c>
      <c r="I11" s="92" t="s">
        <v>208</v>
      </c>
      <c r="J11" s="51"/>
      <c r="K11" s="55"/>
      <c r="L11" s="55"/>
      <c r="M11" s="51"/>
      <c r="O11" s="71"/>
      <c r="P11" s="72" t="s">
        <v>196</v>
      </c>
      <c r="Q11" s="73">
        <v>1</v>
      </c>
    </row>
    <row r="12" spans="1:17" ht="27.75" customHeight="1">
      <c r="A12" s="125"/>
      <c r="B12" s="49">
        <v>2</v>
      </c>
      <c r="C12" s="112" t="s">
        <v>210</v>
      </c>
      <c r="D12" s="113"/>
      <c r="E12" s="114"/>
      <c r="F12" s="116"/>
      <c r="G12" s="116"/>
      <c r="I12" s="91"/>
      <c r="J12" s="83"/>
      <c r="K12" s="42"/>
      <c r="L12" s="42"/>
      <c r="M12" s="42"/>
    </row>
    <row r="13" spans="1:17" ht="24" customHeight="1">
      <c r="A13" s="126"/>
      <c r="B13" s="48">
        <v>1</v>
      </c>
      <c r="C13" s="112" t="s">
        <v>166</v>
      </c>
      <c r="D13" s="113"/>
      <c r="E13" s="114"/>
      <c r="F13" s="117"/>
      <c r="G13" s="117"/>
      <c r="I13" s="91"/>
      <c r="J13" s="83"/>
      <c r="K13" s="42"/>
      <c r="L13" s="42"/>
      <c r="M13" s="42"/>
    </row>
    <row r="14" spans="1:17" ht="24" customHeight="1">
      <c r="A14" s="121" t="s">
        <v>154</v>
      </c>
      <c r="B14" s="53">
        <v>3</v>
      </c>
      <c r="C14" s="118" t="s">
        <v>167</v>
      </c>
      <c r="D14" s="119"/>
      <c r="E14" s="120"/>
      <c r="F14" s="115">
        <v>1</v>
      </c>
      <c r="G14" s="115" t="s">
        <v>223</v>
      </c>
      <c r="I14" s="91"/>
      <c r="J14" s="83"/>
      <c r="K14" s="42"/>
      <c r="L14" s="42"/>
      <c r="M14" s="42"/>
    </row>
    <row r="15" spans="1:17" ht="38.25" customHeight="1">
      <c r="A15" s="122"/>
      <c r="B15" s="54">
        <v>2</v>
      </c>
      <c r="C15" s="118" t="s">
        <v>164</v>
      </c>
      <c r="D15" s="119"/>
      <c r="E15" s="120"/>
      <c r="F15" s="116"/>
      <c r="G15" s="116"/>
      <c r="I15" s="91"/>
      <c r="J15" s="83"/>
      <c r="K15" s="42"/>
      <c r="L15" s="42"/>
      <c r="M15" s="42"/>
    </row>
    <row r="16" spans="1:17" ht="27" customHeight="1">
      <c r="A16" s="123"/>
      <c r="B16" s="53">
        <v>1</v>
      </c>
      <c r="C16" s="118" t="s">
        <v>206</v>
      </c>
      <c r="D16" s="119"/>
      <c r="E16" s="120"/>
      <c r="F16" s="117"/>
      <c r="G16" s="117"/>
      <c r="I16" s="91"/>
      <c r="J16" s="83"/>
      <c r="K16" s="42"/>
      <c r="L16" s="42"/>
      <c r="M16" s="42"/>
    </row>
    <row r="17" spans="1:13" ht="18.75" customHeight="1">
      <c r="A17" s="124" t="s">
        <v>155</v>
      </c>
      <c r="B17" s="48">
        <v>3</v>
      </c>
      <c r="C17" s="112" t="s">
        <v>169</v>
      </c>
      <c r="D17" s="113"/>
      <c r="E17" s="114"/>
      <c r="F17" s="115">
        <v>3</v>
      </c>
      <c r="G17" s="115" t="s">
        <v>224</v>
      </c>
      <c r="I17" s="91"/>
      <c r="J17" s="83"/>
      <c r="K17" s="42"/>
      <c r="L17" s="42"/>
      <c r="M17" s="42"/>
    </row>
    <row r="18" spans="1:13" ht="27.75" customHeight="1">
      <c r="A18" s="125"/>
      <c r="B18" s="49">
        <v>2</v>
      </c>
      <c r="C18" s="112" t="s">
        <v>170</v>
      </c>
      <c r="D18" s="113"/>
      <c r="E18" s="114"/>
      <c r="F18" s="116"/>
      <c r="G18" s="116"/>
      <c r="I18" s="92" t="s">
        <v>220</v>
      </c>
      <c r="J18" s="51"/>
      <c r="K18" s="55"/>
      <c r="L18" s="55"/>
      <c r="M18" s="51"/>
    </row>
    <row r="19" spans="1:13" ht="22.5" customHeight="1">
      <c r="A19" s="126"/>
      <c r="B19" s="48">
        <v>1</v>
      </c>
      <c r="C19" s="112" t="s">
        <v>171</v>
      </c>
      <c r="D19" s="113"/>
      <c r="E19" s="114"/>
      <c r="F19" s="117"/>
      <c r="G19" s="117"/>
      <c r="I19" s="91" t="str">
        <f>'Critérios-classificação perigos'!I22</f>
        <v>Hidróxido de potássio</v>
      </c>
      <c r="J19" s="83" t="str">
        <f>'Critérios-classificação perigos'!J22</f>
        <v>H290, H302, H314</v>
      </c>
      <c r="K19" s="42">
        <f>'Critérios-classificação perigos'!K22</f>
        <v>3</v>
      </c>
      <c r="L19" s="42">
        <f>'Critérios-classificação perigos'!L22</f>
        <v>1</v>
      </c>
      <c r="M19" s="42">
        <f>'Critérios-classificação perigos'!M22</f>
        <v>2</v>
      </c>
    </row>
    <row r="20" spans="1:13" ht="18.75" customHeight="1">
      <c r="A20" s="121" t="s">
        <v>156</v>
      </c>
      <c r="B20" s="53">
        <v>3</v>
      </c>
      <c r="C20" s="118" t="s">
        <v>172</v>
      </c>
      <c r="D20" s="119"/>
      <c r="E20" s="120"/>
      <c r="F20" s="115">
        <v>2</v>
      </c>
      <c r="G20" s="115" t="s">
        <v>228</v>
      </c>
      <c r="I20" s="91"/>
      <c r="J20" s="83"/>
      <c r="K20" s="42"/>
      <c r="L20" s="42"/>
      <c r="M20" s="42"/>
    </row>
    <row r="21" spans="1:13" ht="24" customHeight="1">
      <c r="A21" s="122"/>
      <c r="B21" s="54">
        <v>2</v>
      </c>
      <c r="C21" s="118" t="s">
        <v>173</v>
      </c>
      <c r="D21" s="119"/>
      <c r="E21" s="120"/>
      <c r="F21" s="116"/>
      <c r="G21" s="116"/>
      <c r="I21" s="92" t="s">
        <v>150</v>
      </c>
      <c r="J21" s="51"/>
      <c r="K21" s="55"/>
      <c r="L21" s="55"/>
      <c r="M21" s="51"/>
    </row>
    <row r="22" spans="1:13" ht="24" customHeight="1">
      <c r="A22" s="123"/>
      <c r="B22" s="53">
        <v>1</v>
      </c>
      <c r="C22" s="118" t="s">
        <v>174</v>
      </c>
      <c r="D22" s="119"/>
      <c r="E22" s="120"/>
      <c r="F22" s="117"/>
      <c r="G22" s="117"/>
      <c r="I22" s="91" t="str">
        <f>'Critérios-classificação perigos'!I25</f>
        <v>Biodiesel</v>
      </c>
      <c r="J22" s="83"/>
      <c r="K22" s="42">
        <f>'Critérios-classificação perigos'!K25</f>
        <v>1</v>
      </c>
      <c r="L22" s="42">
        <f>'Critérios-classificação perigos'!L25</f>
        <v>1</v>
      </c>
      <c r="M22" s="42">
        <f>'Critérios-classificação perigos'!M25</f>
        <v>1</v>
      </c>
    </row>
    <row r="23" spans="1:13" ht="16.5" customHeight="1">
      <c r="A23" s="124" t="s">
        <v>116</v>
      </c>
      <c r="B23" s="48">
        <v>3</v>
      </c>
      <c r="C23" s="112" t="s">
        <v>175</v>
      </c>
      <c r="D23" s="113"/>
      <c r="E23" s="114"/>
      <c r="F23" s="115">
        <v>3</v>
      </c>
      <c r="G23" s="115" t="s">
        <v>225</v>
      </c>
      <c r="I23" s="91"/>
      <c r="J23" s="83"/>
      <c r="K23" s="42"/>
      <c r="L23" s="42"/>
      <c r="M23" s="42"/>
    </row>
    <row r="24" spans="1:13" ht="15" customHeight="1">
      <c r="A24" s="125"/>
      <c r="B24" s="49">
        <v>2</v>
      </c>
      <c r="C24" s="112" t="s">
        <v>176</v>
      </c>
      <c r="D24" s="113"/>
      <c r="E24" s="114"/>
      <c r="F24" s="116"/>
      <c r="G24" s="116"/>
      <c r="I24" s="37" t="s">
        <v>229</v>
      </c>
      <c r="J24" s="32"/>
      <c r="K24" s="94"/>
      <c r="L24" s="94"/>
      <c r="M24" s="94"/>
    </row>
    <row r="25" spans="1:13" ht="15.75" customHeight="1">
      <c r="A25" s="126"/>
      <c r="B25" s="48">
        <v>1</v>
      </c>
      <c r="C25" s="112" t="s">
        <v>177</v>
      </c>
      <c r="D25" s="113"/>
      <c r="E25" s="114"/>
      <c r="F25" s="117"/>
      <c r="G25" s="117"/>
      <c r="I25" s="84" t="s">
        <v>230</v>
      </c>
      <c r="J25" s="84"/>
      <c r="K25" s="93">
        <v>1</v>
      </c>
      <c r="L25" s="93">
        <v>1</v>
      </c>
      <c r="M25" s="93">
        <v>1</v>
      </c>
    </row>
    <row r="26" spans="1:13" ht="18.75" customHeight="1">
      <c r="A26" s="121" t="s">
        <v>157</v>
      </c>
      <c r="B26" s="53">
        <v>3</v>
      </c>
      <c r="C26" s="118" t="s">
        <v>178</v>
      </c>
      <c r="D26" s="119"/>
      <c r="E26" s="120"/>
      <c r="F26" s="115">
        <v>1</v>
      </c>
      <c r="G26" s="115" t="s">
        <v>223</v>
      </c>
      <c r="I26" s="84"/>
      <c r="J26" s="84"/>
      <c r="K26" s="93"/>
      <c r="L26" s="93"/>
      <c r="M26" s="93"/>
    </row>
    <row r="27" spans="1:13" ht="23.25" customHeight="1">
      <c r="A27" s="122"/>
      <c r="B27" s="54">
        <v>2</v>
      </c>
      <c r="C27" s="118" t="s">
        <v>179</v>
      </c>
      <c r="D27" s="119"/>
      <c r="E27" s="120"/>
      <c r="F27" s="116"/>
      <c r="G27" s="116"/>
      <c r="I27" s="89" t="s">
        <v>149</v>
      </c>
      <c r="J27" s="90"/>
      <c r="K27" s="95"/>
      <c r="L27" s="95"/>
      <c r="M27" s="95"/>
    </row>
    <row r="28" spans="1:13" ht="27" customHeight="1">
      <c r="A28" s="123"/>
      <c r="B28" s="53">
        <v>1</v>
      </c>
      <c r="C28" s="118" t="s">
        <v>180</v>
      </c>
      <c r="D28" s="119"/>
      <c r="E28" s="120"/>
      <c r="F28" s="117"/>
      <c r="G28" s="117"/>
      <c r="I28" s="83"/>
      <c r="J28" s="83"/>
      <c r="K28" s="42"/>
      <c r="L28" s="42"/>
      <c r="M28" s="42"/>
    </row>
    <row r="29" spans="1:13" ht="25.5" customHeight="1">
      <c r="A29" s="124" t="s">
        <v>158</v>
      </c>
      <c r="B29" s="48">
        <v>3</v>
      </c>
      <c r="C29" s="112" t="s">
        <v>181</v>
      </c>
      <c r="D29" s="113"/>
      <c r="E29" s="114"/>
      <c r="F29" s="115">
        <v>1</v>
      </c>
      <c r="G29" s="115" t="s">
        <v>226</v>
      </c>
      <c r="I29" s="83"/>
      <c r="J29" s="83"/>
      <c r="K29" s="42"/>
      <c r="L29" s="42"/>
      <c r="M29" s="42"/>
    </row>
    <row r="30" spans="1:13" ht="39" customHeight="1">
      <c r="A30" s="125"/>
      <c r="B30" s="49">
        <v>2</v>
      </c>
      <c r="C30" s="112" t="s">
        <v>182</v>
      </c>
      <c r="D30" s="113"/>
      <c r="E30" s="114"/>
      <c r="F30" s="116"/>
      <c r="G30" s="116"/>
      <c r="I30" s="83"/>
      <c r="J30" s="83"/>
      <c r="K30" s="42"/>
      <c r="L30" s="42"/>
      <c r="M30" s="42"/>
    </row>
    <row r="31" spans="1:13" ht="36.75" customHeight="1">
      <c r="A31" s="126"/>
      <c r="B31" s="48">
        <v>1</v>
      </c>
      <c r="C31" s="112" t="s">
        <v>183</v>
      </c>
      <c r="D31" s="113"/>
      <c r="E31" s="114"/>
      <c r="F31" s="117"/>
      <c r="G31" s="117"/>
      <c r="I31" s="83"/>
      <c r="J31" s="83"/>
      <c r="K31" s="42"/>
      <c r="L31" s="42"/>
      <c r="M31" s="42"/>
    </row>
    <row r="32" spans="1:13" ht="27" customHeight="1">
      <c r="A32" s="121" t="s">
        <v>159</v>
      </c>
      <c r="B32" s="53">
        <v>3</v>
      </c>
      <c r="C32" s="118" t="s">
        <v>184</v>
      </c>
      <c r="D32" s="119"/>
      <c r="E32" s="120"/>
      <c r="F32" s="115">
        <v>1</v>
      </c>
      <c r="G32" s="115" t="s">
        <v>227</v>
      </c>
      <c r="I32" s="83"/>
      <c r="J32" s="83"/>
      <c r="K32" s="42"/>
      <c r="L32" s="42"/>
      <c r="M32" s="42"/>
    </row>
    <row r="33" spans="1:13" ht="36" customHeight="1">
      <c r="A33" s="122"/>
      <c r="B33" s="54">
        <v>2</v>
      </c>
      <c r="C33" s="118" t="s">
        <v>185</v>
      </c>
      <c r="D33" s="119"/>
      <c r="E33" s="120"/>
      <c r="F33" s="116"/>
      <c r="G33" s="116"/>
      <c r="I33" s="83"/>
      <c r="J33" s="83"/>
      <c r="K33" s="42"/>
      <c r="L33" s="42"/>
      <c r="M33" s="42"/>
    </row>
    <row r="34" spans="1:13" ht="24" customHeight="1">
      <c r="A34" s="123"/>
      <c r="B34" s="53">
        <v>1</v>
      </c>
      <c r="C34" s="118" t="s">
        <v>186</v>
      </c>
      <c r="D34" s="119"/>
      <c r="E34" s="120"/>
      <c r="F34" s="117"/>
      <c r="G34" s="117"/>
      <c r="I34" s="83"/>
      <c r="J34" s="83"/>
      <c r="K34" s="42"/>
      <c r="L34" s="42"/>
      <c r="M34" s="42"/>
    </row>
    <row r="35" spans="1:13">
      <c r="I35" s="56" t="s">
        <v>187</v>
      </c>
      <c r="J35" s="56"/>
      <c r="K35" s="57"/>
      <c r="L35" s="78"/>
      <c r="M35" s="58"/>
    </row>
    <row r="36" spans="1:13">
      <c r="I36" s="59"/>
      <c r="J36" s="59"/>
    </row>
    <row r="37" spans="1:13">
      <c r="I37" s="59"/>
      <c r="J37" s="59"/>
    </row>
    <row r="38" spans="1:13">
      <c r="I38" s="59"/>
      <c r="J38" s="45"/>
    </row>
    <row r="39" spans="1:13">
      <c r="I39" s="59"/>
      <c r="J39" s="45"/>
    </row>
    <row r="40" spans="1:13">
      <c r="I40" s="45"/>
      <c r="J40" s="45"/>
    </row>
  </sheetData>
  <sheetProtection selectLockedCells="1"/>
  <mergeCells count="74">
    <mergeCell ref="Q3:Q4"/>
    <mergeCell ref="Q5:Q6"/>
    <mergeCell ref="Q7:Q8"/>
    <mergeCell ref="O2:Q2"/>
    <mergeCell ref="O3:O4"/>
    <mergeCell ref="P3:P4"/>
    <mergeCell ref="P5:P6"/>
    <mergeCell ref="P7:P8"/>
    <mergeCell ref="O5:O8"/>
    <mergeCell ref="G32:G34"/>
    <mergeCell ref="G11:G13"/>
    <mergeCell ref="G14:G16"/>
    <mergeCell ref="G17:G19"/>
    <mergeCell ref="G20:G22"/>
    <mergeCell ref="G23:G25"/>
    <mergeCell ref="I2:M2"/>
    <mergeCell ref="C3:E3"/>
    <mergeCell ref="A29:A31"/>
    <mergeCell ref="C12:E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G26:G28"/>
    <mergeCell ref="G29:G31"/>
    <mergeCell ref="A32:A34"/>
    <mergeCell ref="F23:F25"/>
    <mergeCell ref="F26:F28"/>
    <mergeCell ref="F29:F31"/>
    <mergeCell ref="F32:F34"/>
    <mergeCell ref="A23:A25"/>
    <mergeCell ref="C24:E24"/>
    <mergeCell ref="C25:E25"/>
    <mergeCell ref="C26:E26"/>
    <mergeCell ref="C27:E27"/>
    <mergeCell ref="C33:E33"/>
    <mergeCell ref="C34:E34"/>
    <mergeCell ref="C28:E28"/>
    <mergeCell ref="C29:E29"/>
    <mergeCell ref="C30:E30"/>
    <mergeCell ref="A26:A28"/>
    <mergeCell ref="A7:A10"/>
    <mergeCell ref="A14:A16"/>
    <mergeCell ref="A17:A19"/>
    <mergeCell ref="A20:A22"/>
    <mergeCell ref="A4:A6"/>
    <mergeCell ref="A11:A13"/>
    <mergeCell ref="C32:E32"/>
    <mergeCell ref="C13:E13"/>
    <mergeCell ref="C11:E11"/>
    <mergeCell ref="C7:E7"/>
    <mergeCell ref="C8:E8"/>
    <mergeCell ref="C9:E9"/>
    <mergeCell ref="C10:E10"/>
    <mergeCell ref="J3:M3"/>
    <mergeCell ref="I3:I4"/>
    <mergeCell ref="C31:E31"/>
    <mergeCell ref="F4:F6"/>
    <mergeCell ref="C6:E6"/>
    <mergeCell ref="F7:F10"/>
    <mergeCell ref="C4:E4"/>
    <mergeCell ref="C5:E5"/>
    <mergeCell ref="F11:F13"/>
    <mergeCell ref="F14:F16"/>
    <mergeCell ref="F17:F19"/>
    <mergeCell ref="F20:F22"/>
    <mergeCell ref="G4:G6"/>
    <mergeCell ref="G7:G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B1:AB35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15.140625" customWidth="1"/>
    <col min="3" max="3" width="9.7109375" customWidth="1"/>
    <col min="4" max="4" width="2.85546875" bestFit="1" customWidth="1"/>
    <col min="5" max="5" width="9.42578125" customWidth="1"/>
    <col min="6" max="6" width="1.85546875" bestFit="1" customWidth="1"/>
    <col min="7" max="7" width="16" customWidth="1"/>
    <col min="8" max="8" width="1.85546875" bestFit="1" customWidth="1"/>
    <col min="9" max="9" width="19.7109375" customWidth="1"/>
    <col min="10" max="10" width="1.85546875" bestFit="1" customWidth="1"/>
    <col min="11" max="11" width="15.85546875" customWidth="1"/>
    <col min="12" max="12" width="1.85546875" bestFit="1" customWidth="1"/>
    <col min="13" max="13" width="15.28515625" customWidth="1"/>
    <col min="14" max="14" width="1.85546875" bestFit="1" customWidth="1"/>
    <col min="15" max="15" width="12.42578125" customWidth="1"/>
    <col min="16" max="16" width="1.85546875" bestFit="1" customWidth="1"/>
    <col min="17" max="17" width="12.28515625" customWidth="1"/>
    <col min="18" max="18" width="1.85546875" bestFit="1" customWidth="1"/>
    <col min="19" max="19" width="14.42578125" customWidth="1"/>
    <col min="20" max="20" width="1.85546875" bestFit="1" customWidth="1"/>
    <col min="21" max="21" width="20.7109375" customWidth="1"/>
    <col min="22" max="22" width="2.85546875" bestFit="1" customWidth="1"/>
    <col min="23" max="23" width="7.7109375" customWidth="1"/>
  </cols>
  <sheetData>
    <row r="1" spans="2:27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  <c r="Y1" s="3"/>
      <c r="Z1" s="4"/>
      <c r="AA1" s="3"/>
    </row>
    <row r="2" spans="2:27" ht="55.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86" t="s">
        <v>123</v>
      </c>
      <c r="J2" s="10"/>
      <c r="K2" s="86" t="s">
        <v>124</v>
      </c>
      <c r="L2" s="10"/>
      <c r="M2" s="86" t="s">
        <v>125</v>
      </c>
      <c r="N2" s="10"/>
      <c r="O2" s="86" t="s">
        <v>126</v>
      </c>
      <c r="P2" s="10"/>
      <c r="Q2" s="86" t="s">
        <v>127</v>
      </c>
      <c r="R2" s="10"/>
      <c r="S2" s="86" t="s">
        <v>128</v>
      </c>
      <c r="T2" s="10"/>
      <c r="U2" s="86" t="s">
        <v>129</v>
      </c>
      <c r="V2" s="10"/>
      <c r="W2" s="10"/>
      <c r="X2" s="11"/>
      <c r="Y2" s="3"/>
      <c r="Z2" s="4"/>
      <c r="AA2" s="3"/>
    </row>
    <row r="3" spans="2:27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3"/>
      <c r="Z3" s="4"/>
      <c r="AA3" s="3"/>
    </row>
    <row r="4" spans="2:27">
      <c r="B4" s="8"/>
      <c r="C4" s="7" t="s">
        <v>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7"/>
      <c r="O4" s="7" t="s">
        <v>7</v>
      </c>
      <c r="P4" s="7"/>
      <c r="Q4" s="7" t="s">
        <v>8</v>
      </c>
      <c r="R4" s="7"/>
      <c r="S4" s="7" t="s">
        <v>9</v>
      </c>
      <c r="T4" s="7"/>
      <c r="U4" s="7" t="s">
        <v>10</v>
      </c>
      <c r="V4" s="7"/>
      <c r="W4" s="7" t="s">
        <v>1</v>
      </c>
      <c r="X4" s="13"/>
      <c r="Y4" s="3"/>
      <c r="Z4" s="4"/>
      <c r="AA4" s="3"/>
    </row>
    <row r="5" spans="2:27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>
        <v>3</v>
      </c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>
        <v>3</v>
      </c>
      <c r="X5" s="9"/>
      <c r="Y5" s="3"/>
      <c r="Z5" s="4"/>
      <c r="AA5" s="3"/>
    </row>
    <row r="6" spans="2:27">
      <c r="B6" s="14" t="s">
        <v>131</v>
      </c>
      <c r="C6" s="15">
        <f>'Pontuação dos princípios'!F4</f>
        <v>3</v>
      </c>
      <c r="D6" s="15">
        <v>1</v>
      </c>
      <c r="E6" s="15">
        <f>'Pontuação dos princípios'!F7</f>
        <v>1</v>
      </c>
      <c r="F6" s="15">
        <v>1</v>
      </c>
      <c r="G6" s="15">
        <f>'Pontuação dos princípios'!F11</f>
        <v>1</v>
      </c>
      <c r="H6" s="15">
        <v>1</v>
      </c>
      <c r="I6" s="15">
        <f>'Pontuação dos princípios'!F14</f>
        <v>1</v>
      </c>
      <c r="J6" s="15">
        <v>1</v>
      </c>
      <c r="K6" s="15">
        <f>'Pontuação dos princípios'!F17</f>
        <v>3</v>
      </c>
      <c r="L6" s="15">
        <v>1</v>
      </c>
      <c r="M6" s="15">
        <f>'Pontuação dos princípios'!F20</f>
        <v>2</v>
      </c>
      <c r="N6" s="15">
        <v>1</v>
      </c>
      <c r="O6" s="15">
        <f>'Pontuação dos princípios'!F23</f>
        <v>3</v>
      </c>
      <c r="P6" s="15">
        <v>1</v>
      </c>
      <c r="Q6" s="15">
        <f>'Pontuação dos princípios'!F26</f>
        <v>1</v>
      </c>
      <c r="R6" s="15">
        <v>1</v>
      </c>
      <c r="S6" s="15">
        <f>'Pontuação dos princípios'!F29</f>
        <v>1</v>
      </c>
      <c r="T6" s="15">
        <v>1</v>
      </c>
      <c r="U6" s="15">
        <f>'Pontuação dos princípios'!F32</f>
        <v>1</v>
      </c>
      <c r="V6" s="15">
        <v>1</v>
      </c>
      <c r="W6" s="15">
        <f>C6</f>
        <v>3</v>
      </c>
      <c r="X6" s="13"/>
      <c r="Y6" s="3"/>
      <c r="Z6" s="4"/>
      <c r="AA6" s="3"/>
    </row>
    <row r="7" spans="2:27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17"/>
      <c r="Y7" s="3"/>
      <c r="Z7" s="4"/>
      <c r="AA7" s="3"/>
    </row>
    <row r="8" spans="2:27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  <c r="Z8" s="4"/>
      <c r="AA8" s="3"/>
    </row>
    <row r="9" spans="2:27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6"/>
      <c r="X9" s="17" t="s">
        <v>140</v>
      </c>
      <c r="Y9" s="3"/>
      <c r="Z9" s="4"/>
      <c r="AA9" s="3"/>
    </row>
    <row r="10" spans="2:27">
      <c r="B10" s="16" t="s">
        <v>134</v>
      </c>
      <c r="C10" s="9">
        <f t="shared" ref="C10" si="0">C5*D5</f>
        <v>3</v>
      </c>
      <c r="D10" s="9">
        <f t="shared" ref="D10:D12" si="1">D5*E5</f>
        <v>3</v>
      </c>
      <c r="E10" s="9">
        <f t="shared" ref="E10" si="2">E5*F5</f>
        <v>3</v>
      </c>
      <c r="F10" s="9">
        <f t="shared" ref="F10:F12" si="3">F5*G5</f>
        <v>3</v>
      </c>
      <c r="G10" s="9">
        <f t="shared" ref="G10" si="4">G5*H5</f>
        <v>3</v>
      </c>
      <c r="H10" s="9">
        <f t="shared" ref="H10:H12" si="5">H5*I5</f>
        <v>3</v>
      </c>
      <c r="I10" s="9">
        <f t="shared" ref="I10:I12" si="6">I5*J5</f>
        <v>3</v>
      </c>
      <c r="J10" s="9">
        <f t="shared" ref="J10:J12" si="7">J5*K5</f>
        <v>3</v>
      </c>
      <c r="K10" s="9">
        <f t="shared" ref="K10:K12" si="8">K5*L5</f>
        <v>3</v>
      </c>
      <c r="L10" s="9">
        <f t="shared" ref="L10:L12" si="9">L5*M5</f>
        <v>3</v>
      </c>
      <c r="M10" s="9">
        <f t="shared" ref="M10:M12" si="10">M5*N5</f>
        <v>3</v>
      </c>
      <c r="N10" s="9">
        <f t="shared" ref="N10:N12" si="11">N5*O5</f>
        <v>3</v>
      </c>
      <c r="O10" s="9">
        <f t="shared" ref="O10:O12" si="12">O5*P5</f>
        <v>3</v>
      </c>
      <c r="P10" s="9">
        <f t="shared" ref="P10:P12" si="13">P5*Q5</f>
        <v>3</v>
      </c>
      <c r="Q10" s="9">
        <f t="shared" ref="Q10:Q12" si="14">Q5*R5</f>
        <v>3</v>
      </c>
      <c r="R10" s="9">
        <f t="shared" ref="R10:R12" si="15">R5*S5</f>
        <v>3</v>
      </c>
      <c r="S10" s="9">
        <f t="shared" ref="S10:S12" si="16">S5*T5</f>
        <v>3</v>
      </c>
      <c r="T10" s="9">
        <f t="shared" ref="T10:T12" si="17">T5*U5</f>
        <v>3</v>
      </c>
      <c r="U10" s="9">
        <f t="shared" ref="U10:U12" si="18">U5*V5</f>
        <v>3</v>
      </c>
      <c r="V10" s="9">
        <f t="shared" ref="V10:V12" si="19">V5*W5</f>
        <v>3</v>
      </c>
      <c r="W10" s="9"/>
      <c r="X10" s="18">
        <f>SUM(C10:V10)</f>
        <v>60</v>
      </c>
      <c r="Y10" s="3"/>
      <c r="Z10" s="4"/>
      <c r="AA10" s="3"/>
    </row>
    <row r="11" spans="2:27">
      <c r="B11" s="16" t="s">
        <v>135</v>
      </c>
      <c r="C11" s="9">
        <f>C6*D6</f>
        <v>3</v>
      </c>
      <c r="D11" s="9">
        <f t="shared" si="1"/>
        <v>1</v>
      </c>
      <c r="E11" s="9">
        <f>E6*F6</f>
        <v>1</v>
      </c>
      <c r="F11" s="9">
        <f t="shared" si="3"/>
        <v>1</v>
      </c>
      <c r="G11" s="9">
        <f>G6*H6</f>
        <v>1</v>
      </c>
      <c r="H11" s="9">
        <f t="shared" si="5"/>
        <v>1</v>
      </c>
      <c r="I11" s="9">
        <f t="shared" si="6"/>
        <v>1</v>
      </c>
      <c r="J11" s="9">
        <f t="shared" si="7"/>
        <v>3</v>
      </c>
      <c r="K11" s="9">
        <f t="shared" si="8"/>
        <v>3</v>
      </c>
      <c r="L11" s="9">
        <f t="shared" si="9"/>
        <v>2</v>
      </c>
      <c r="M11" s="9">
        <f t="shared" si="10"/>
        <v>2</v>
      </c>
      <c r="N11" s="9">
        <f t="shared" si="11"/>
        <v>3</v>
      </c>
      <c r="O11" s="9">
        <f t="shared" si="12"/>
        <v>3</v>
      </c>
      <c r="P11" s="9">
        <f t="shared" si="13"/>
        <v>1</v>
      </c>
      <c r="Q11" s="9">
        <f t="shared" si="14"/>
        <v>1</v>
      </c>
      <c r="R11" s="9">
        <f t="shared" si="15"/>
        <v>1</v>
      </c>
      <c r="S11" s="9">
        <f t="shared" si="16"/>
        <v>1</v>
      </c>
      <c r="T11" s="9">
        <f t="shared" si="17"/>
        <v>1</v>
      </c>
      <c r="U11" s="9">
        <f t="shared" si="18"/>
        <v>1</v>
      </c>
      <c r="V11" s="9">
        <f t="shared" si="19"/>
        <v>3</v>
      </c>
      <c r="W11" s="9"/>
      <c r="X11" s="18">
        <f>SUM(C11:V11)</f>
        <v>34</v>
      </c>
      <c r="Y11" s="3"/>
      <c r="Z11" s="3"/>
      <c r="AA11" s="3"/>
    </row>
    <row r="12" spans="2:27">
      <c r="B12" s="16" t="s">
        <v>136</v>
      </c>
      <c r="C12" s="9">
        <f t="shared" ref="C12" si="20">C7*D7</f>
        <v>1</v>
      </c>
      <c r="D12" s="9">
        <f t="shared" si="1"/>
        <v>1</v>
      </c>
      <c r="E12" s="9">
        <f t="shared" ref="E12" si="21">E7*F7</f>
        <v>1</v>
      </c>
      <c r="F12" s="9">
        <f t="shared" si="3"/>
        <v>1</v>
      </c>
      <c r="G12" s="9">
        <f t="shared" ref="G12" si="22">G7*H7</f>
        <v>1</v>
      </c>
      <c r="H12" s="9">
        <f t="shared" si="5"/>
        <v>1</v>
      </c>
      <c r="I12" s="9">
        <f t="shared" si="6"/>
        <v>1</v>
      </c>
      <c r="J12" s="9">
        <f t="shared" si="7"/>
        <v>1</v>
      </c>
      <c r="K12" s="9">
        <f t="shared" si="8"/>
        <v>1</v>
      </c>
      <c r="L12" s="9">
        <f t="shared" si="9"/>
        <v>1</v>
      </c>
      <c r="M12" s="9">
        <f t="shared" si="10"/>
        <v>1</v>
      </c>
      <c r="N12" s="9">
        <f t="shared" si="11"/>
        <v>1</v>
      </c>
      <c r="O12" s="9">
        <f t="shared" si="12"/>
        <v>1</v>
      </c>
      <c r="P12" s="9">
        <f t="shared" si="13"/>
        <v>1</v>
      </c>
      <c r="Q12" s="9">
        <f t="shared" si="14"/>
        <v>1</v>
      </c>
      <c r="R12" s="9">
        <f t="shared" si="15"/>
        <v>1</v>
      </c>
      <c r="S12" s="9">
        <f t="shared" si="16"/>
        <v>1</v>
      </c>
      <c r="T12" s="9">
        <f t="shared" si="17"/>
        <v>1</v>
      </c>
      <c r="U12" s="9">
        <f t="shared" si="18"/>
        <v>1</v>
      </c>
      <c r="V12" s="9">
        <f t="shared" si="19"/>
        <v>1</v>
      </c>
      <c r="W12" s="9"/>
      <c r="X12" s="18">
        <f>SUM(C12:V12)</f>
        <v>20</v>
      </c>
      <c r="Y12" s="3"/>
      <c r="Z12" s="3"/>
      <c r="AA12" s="3"/>
    </row>
    <row r="13" spans="2:27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9" t="s">
        <v>137</v>
      </c>
      <c r="X13" s="40">
        <f>100*($X$11-$X$12)/($X$10-$X$12)</f>
        <v>35</v>
      </c>
    </row>
    <row r="14" spans="2:27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2:27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32" spans="23:28">
      <c r="W32" s="5"/>
      <c r="X32" s="5"/>
      <c r="Y32" s="5"/>
      <c r="Z32" s="5"/>
      <c r="AA32" s="5"/>
      <c r="AB32" s="5"/>
    </row>
    <row r="33" spans="23:28">
      <c r="W33" s="5"/>
      <c r="X33" s="5"/>
      <c r="Y33" s="5"/>
      <c r="Z33" s="5"/>
      <c r="AA33" s="5"/>
      <c r="AB33" s="5"/>
    </row>
    <row r="34" spans="23:28">
      <c r="W34" s="141"/>
      <c r="X34" s="141"/>
      <c r="Y34" s="141"/>
      <c r="Z34" s="141"/>
      <c r="AA34" s="141"/>
      <c r="AB34" s="5"/>
    </row>
    <row r="35" spans="23:28">
      <c r="W35" s="141"/>
      <c r="X35" s="141"/>
      <c r="Y35" s="141"/>
      <c r="Z35" s="141"/>
      <c r="AA35" s="141"/>
      <c r="AB35" s="5"/>
    </row>
  </sheetData>
  <sheetProtection password="CF73" sheet="1" objects="1" scenarios="1"/>
  <mergeCells count="3">
    <mergeCell ref="B1:W1"/>
    <mergeCell ref="W34:AA34"/>
    <mergeCell ref="W35:AA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S29" sqref="S29"/>
    </sheetView>
  </sheetViews>
  <sheetFormatPr defaultRowHeight="12.75"/>
  <cols>
    <col min="1" max="1" width="3.7109375" customWidth="1"/>
    <col min="2" max="2" width="15.42578125" customWidth="1"/>
    <col min="3" max="3" width="9.5703125" customWidth="1"/>
    <col min="4" max="4" width="1.85546875" bestFit="1" customWidth="1"/>
    <col min="5" max="5" width="9.28515625" customWidth="1"/>
    <col min="6" max="6" width="1.85546875" bestFit="1" customWidth="1"/>
    <col min="7" max="7" width="14.42578125" customWidth="1"/>
    <col min="8" max="8" width="1.85546875" bestFit="1" customWidth="1"/>
    <col min="9" max="9" width="19.140625" customWidth="1"/>
    <col min="10" max="10" width="2.5703125" customWidth="1"/>
    <col min="11" max="11" width="19.42578125" customWidth="1"/>
    <col min="12" max="12" width="2.85546875" customWidth="1"/>
    <col min="13" max="13" width="16.5703125" customWidth="1"/>
    <col min="14" max="14" width="1.85546875" bestFit="1" customWidth="1"/>
    <col min="15" max="15" width="14.7109375" customWidth="1"/>
    <col min="16" max="16" width="1.85546875" bestFit="1" customWidth="1"/>
    <col min="17" max="17" width="12.710937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6.85546875" customWidth="1"/>
    <col min="24" max="24" width="2.5703125" customWidth="1"/>
    <col min="25" max="25" width="12.5703125" customWidth="1"/>
    <col min="26" max="26" width="1.85546875" bestFit="1" customWidth="1"/>
    <col min="27" max="27" width="5.7109375" customWidth="1"/>
  </cols>
  <sheetData>
    <row r="1" spans="2:29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34"/>
    </row>
    <row r="2" spans="2:29" ht="53.2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38" t="s">
        <v>138</v>
      </c>
      <c r="J2" s="10"/>
      <c r="K2" s="86" t="s">
        <v>123</v>
      </c>
      <c r="L2" s="10"/>
      <c r="M2" s="86" t="s">
        <v>124</v>
      </c>
      <c r="N2" s="10"/>
      <c r="O2" s="86" t="s">
        <v>125</v>
      </c>
      <c r="P2" s="10"/>
      <c r="Q2" s="86" t="s">
        <v>126</v>
      </c>
      <c r="R2" s="10"/>
      <c r="S2" s="86" t="s">
        <v>127</v>
      </c>
      <c r="T2" s="10"/>
      <c r="U2" s="86" t="s">
        <v>128</v>
      </c>
      <c r="V2" s="10"/>
      <c r="W2" s="10" t="s">
        <v>139</v>
      </c>
      <c r="X2" s="11"/>
      <c r="Y2" s="86" t="s">
        <v>129</v>
      </c>
      <c r="Z2" s="4"/>
      <c r="AA2" s="3"/>
    </row>
    <row r="3" spans="2:29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9">
      <c r="B4" s="8"/>
      <c r="C4" s="60" t="s">
        <v>1</v>
      </c>
      <c r="D4" s="60"/>
      <c r="E4" s="60" t="s">
        <v>2</v>
      </c>
      <c r="F4" s="60"/>
      <c r="G4" s="60" t="s">
        <v>3</v>
      </c>
      <c r="H4" s="60"/>
      <c r="I4" s="60" t="s">
        <v>114</v>
      </c>
      <c r="J4" s="60"/>
      <c r="K4" s="60" t="s">
        <v>4</v>
      </c>
      <c r="L4" s="60"/>
      <c r="M4" s="60" t="s">
        <v>5</v>
      </c>
      <c r="N4" s="60"/>
      <c r="O4" s="60" t="s">
        <v>6</v>
      </c>
      <c r="P4" s="60"/>
      <c r="Q4" s="60" t="s">
        <v>7</v>
      </c>
      <c r="R4" s="60"/>
      <c r="S4" s="60" t="s">
        <v>8</v>
      </c>
      <c r="T4" s="60"/>
      <c r="U4" s="60" t="s">
        <v>9</v>
      </c>
      <c r="V4" s="60"/>
      <c r="W4" s="60" t="s">
        <v>115</v>
      </c>
      <c r="X4" s="9"/>
      <c r="Y4" s="60" t="s">
        <v>10</v>
      </c>
      <c r="Z4" s="60"/>
      <c r="AA4" s="60" t="s">
        <v>1</v>
      </c>
      <c r="AB4" s="13"/>
      <c r="AC4" s="8"/>
    </row>
    <row r="5" spans="2:29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/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/>
      <c r="X5" s="9">
        <v>1</v>
      </c>
      <c r="Y5" s="9">
        <v>3</v>
      </c>
      <c r="Z5" s="9">
        <v>1</v>
      </c>
      <c r="AA5" s="9">
        <v>3</v>
      </c>
      <c r="AB5" s="9"/>
      <c r="AC5" s="8"/>
    </row>
    <row r="6" spans="2:29">
      <c r="B6" s="14" t="s">
        <v>131</v>
      </c>
      <c r="C6" s="15">
        <f>'EV-10 pontas'!C6</f>
        <v>3</v>
      </c>
      <c r="D6" s="15">
        <v>1</v>
      </c>
      <c r="E6" s="15">
        <f>'EV-10 pontas'!E6</f>
        <v>1</v>
      </c>
      <c r="F6" s="61">
        <v>1</v>
      </c>
      <c r="G6" s="15">
        <f>'EV-10 pontas'!G6</f>
        <v>1</v>
      </c>
      <c r="H6" s="61">
        <v>1</v>
      </c>
      <c r="I6" s="62"/>
      <c r="J6" s="61">
        <v>1</v>
      </c>
      <c r="K6" s="15">
        <f>'EV-10 pontas'!I6</f>
        <v>1</v>
      </c>
      <c r="L6" s="61">
        <v>1</v>
      </c>
      <c r="M6" s="15">
        <f>'EV-10 pontas'!K6</f>
        <v>3</v>
      </c>
      <c r="N6" s="61">
        <v>1</v>
      </c>
      <c r="O6" s="15">
        <f>'EV-10 pontas'!M6</f>
        <v>2</v>
      </c>
      <c r="P6" s="61">
        <v>1</v>
      </c>
      <c r="Q6" s="15">
        <f>'EV-10 pontas'!O6</f>
        <v>3</v>
      </c>
      <c r="R6" s="61">
        <v>1</v>
      </c>
      <c r="S6" s="15">
        <f>'EV-10 pontas'!Q6</f>
        <v>1</v>
      </c>
      <c r="T6" s="61">
        <v>1</v>
      </c>
      <c r="U6" s="15">
        <f>'EV-10 pontas'!S6</f>
        <v>1</v>
      </c>
      <c r="V6" s="61">
        <v>1</v>
      </c>
      <c r="W6" s="62"/>
      <c r="X6" s="61">
        <v>1</v>
      </c>
      <c r="Y6" s="15">
        <f>'EV-10 pontas'!U6</f>
        <v>1</v>
      </c>
      <c r="Z6" s="15">
        <f>S7</f>
        <v>1</v>
      </c>
      <c r="AA6" s="15">
        <f>C6</f>
        <v>3</v>
      </c>
      <c r="AB6" s="13"/>
      <c r="AC6" s="8"/>
    </row>
    <row r="7" spans="2:29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7"/>
      <c r="AC7" s="8"/>
    </row>
    <row r="8" spans="2:29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</row>
    <row r="9" spans="2:29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/>
      <c r="AB9" s="85" t="s">
        <v>140</v>
      </c>
      <c r="AC9" s="8"/>
    </row>
    <row r="10" spans="2:29">
      <c r="B10" s="16" t="s">
        <v>134</v>
      </c>
      <c r="C10" s="9">
        <f t="shared" ref="C10:Z12" si="0">C5*D5</f>
        <v>3</v>
      </c>
      <c r="D10" s="9">
        <f t="shared" si="0"/>
        <v>3</v>
      </c>
      <c r="E10" s="9">
        <f t="shared" si="0"/>
        <v>3</v>
      </c>
      <c r="F10" s="9">
        <f t="shared" si="0"/>
        <v>3</v>
      </c>
      <c r="G10" s="9">
        <f t="shared" si="0"/>
        <v>3</v>
      </c>
      <c r="H10" s="9">
        <v>0</v>
      </c>
      <c r="I10" s="9"/>
      <c r="J10" s="9">
        <f t="shared" si="0"/>
        <v>3</v>
      </c>
      <c r="K10" s="9">
        <f t="shared" si="0"/>
        <v>3</v>
      </c>
      <c r="L10" s="9">
        <f t="shared" si="0"/>
        <v>3</v>
      </c>
      <c r="M10" s="9">
        <f t="shared" si="0"/>
        <v>3</v>
      </c>
      <c r="N10" s="9">
        <f t="shared" si="0"/>
        <v>3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3</v>
      </c>
      <c r="S10" s="9">
        <f t="shared" si="0"/>
        <v>3</v>
      </c>
      <c r="T10" s="9">
        <f t="shared" si="0"/>
        <v>3</v>
      </c>
      <c r="U10" s="9">
        <f t="shared" si="0"/>
        <v>3</v>
      </c>
      <c r="V10" s="9">
        <v>0</v>
      </c>
      <c r="W10" s="9"/>
      <c r="X10" s="9">
        <f t="shared" si="0"/>
        <v>3</v>
      </c>
      <c r="Y10" s="9">
        <f t="shared" si="0"/>
        <v>3</v>
      </c>
      <c r="Z10" s="9">
        <f t="shared" si="0"/>
        <v>3</v>
      </c>
      <c r="AA10" s="9"/>
      <c r="AB10" s="18">
        <f>SUM(C10:Z10)</f>
        <v>60</v>
      </c>
      <c r="AC10" s="8"/>
    </row>
    <row r="11" spans="2:29">
      <c r="B11" s="16" t="s">
        <v>135</v>
      </c>
      <c r="C11" s="9">
        <f>C6*D6</f>
        <v>3</v>
      </c>
      <c r="D11" s="9">
        <f t="shared" si="0"/>
        <v>1</v>
      </c>
      <c r="E11" s="9">
        <f>E6*F6</f>
        <v>1</v>
      </c>
      <c r="F11" s="9">
        <f t="shared" si="0"/>
        <v>1</v>
      </c>
      <c r="G11" s="9">
        <f>G6*H6</f>
        <v>1</v>
      </c>
      <c r="H11" s="9">
        <v>0</v>
      </c>
      <c r="I11" s="9"/>
      <c r="J11" s="9">
        <f t="shared" si="0"/>
        <v>1</v>
      </c>
      <c r="K11" s="9">
        <f>K6*L6</f>
        <v>1</v>
      </c>
      <c r="L11" s="9">
        <f t="shared" si="0"/>
        <v>3</v>
      </c>
      <c r="M11" s="9">
        <f>M6*N6</f>
        <v>3</v>
      </c>
      <c r="N11" s="9">
        <f t="shared" si="0"/>
        <v>2</v>
      </c>
      <c r="O11" s="9">
        <f>O6*P6</f>
        <v>2</v>
      </c>
      <c r="P11" s="9">
        <f t="shared" si="0"/>
        <v>3</v>
      </c>
      <c r="Q11" s="9">
        <f>Q6*R6</f>
        <v>3</v>
      </c>
      <c r="R11" s="9">
        <f t="shared" si="0"/>
        <v>1</v>
      </c>
      <c r="S11" s="9">
        <f>S6*T6</f>
        <v>1</v>
      </c>
      <c r="T11" s="9">
        <f t="shared" si="0"/>
        <v>1</v>
      </c>
      <c r="U11" s="9">
        <f>U6*V6</f>
        <v>1</v>
      </c>
      <c r="V11" s="9">
        <v>0</v>
      </c>
      <c r="W11" s="9"/>
      <c r="X11" s="9">
        <f t="shared" si="0"/>
        <v>1</v>
      </c>
      <c r="Y11" s="9">
        <f t="shared" si="0"/>
        <v>1</v>
      </c>
      <c r="Z11" s="9">
        <f t="shared" si="0"/>
        <v>3</v>
      </c>
      <c r="AA11" s="9"/>
      <c r="AB11" s="18">
        <f>SUM(C11:Z11)</f>
        <v>34</v>
      </c>
      <c r="AC11" s="8"/>
    </row>
    <row r="12" spans="2:29">
      <c r="B12" s="16" t="s">
        <v>136</v>
      </c>
      <c r="C12" s="9">
        <f t="shared" ref="C12:G12" si="1">C7*D7</f>
        <v>1</v>
      </c>
      <c r="D12" s="9">
        <f t="shared" si="0"/>
        <v>1</v>
      </c>
      <c r="E12" s="9">
        <f t="shared" si="1"/>
        <v>1</v>
      </c>
      <c r="F12" s="9">
        <f t="shared" si="0"/>
        <v>1</v>
      </c>
      <c r="G12" s="9">
        <f t="shared" si="1"/>
        <v>1</v>
      </c>
      <c r="H12" s="9">
        <v>0</v>
      </c>
      <c r="I12" s="9"/>
      <c r="J12" s="9">
        <f t="shared" si="0"/>
        <v>1</v>
      </c>
      <c r="K12" s="9">
        <f t="shared" si="0"/>
        <v>1</v>
      </c>
      <c r="L12" s="9">
        <f t="shared" si="0"/>
        <v>1</v>
      </c>
      <c r="M12" s="9">
        <f t="shared" si="0"/>
        <v>1</v>
      </c>
      <c r="N12" s="9">
        <f t="shared" si="0"/>
        <v>1</v>
      </c>
      <c r="O12" s="9">
        <f t="shared" si="0"/>
        <v>1</v>
      </c>
      <c r="P12" s="9">
        <f t="shared" si="0"/>
        <v>1</v>
      </c>
      <c r="Q12" s="9">
        <f t="shared" si="0"/>
        <v>1</v>
      </c>
      <c r="R12" s="9">
        <f t="shared" si="0"/>
        <v>1</v>
      </c>
      <c r="S12" s="9">
        <f t="shared" si="0"/>
        <v>1</v>
      </c>
      <c r="T12" s="9">
        <f t="shared" si="0"/>
        <v>1</v>
      </c>
      <c r="U12" s="9">
        <f t="shared" si="0"/>
        <v>1</v>
      </c>
      <c r="V12" s="9">
        <v>0</v>
      </c>
      <c r="W12" s="9"/>
      <c r="X12" s="9">
        <f t="shared" si="0"/>
        <v>1</v>
      </c>
      <c r="Y12" s="9">
        <f t="shared" si="0"/>
        <v>1</v>
      </c>
      <c r="Z12" s="9">
        <f t="shared" si="0"/>
        <v>1</v>
      </c>
      <c r="AA12" s="9"/>
      <c r="AB12" s="18">
        <f>SUM(C12:Z12)</f>
        <v>20</v>
      </c>
      <c r="AC12" s="8"/>
    </row>
    <row r="13" spans="2:29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9" t="s">
        <v>137</v>
      </c>
      <c r="AB13" s="40">
        <f>100*($AB$11-$AB$12)/($AB$10-$AB$12)</f>
        <v>35</v>
      </c>
      <c r="AC13" s="8"/>
    </row>
    <row r="14" spans="2:29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"/>
      <c r="AC14" s="8"/>
    </row>
    <row r="15" spans="2:29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  <c r="AC15" s="8"/>
    </row>
  </sheetData>
  <sheetProtection password="CF73" sheet="1" objects="1" scenarios="1"/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EV-10 pontas</vt:lpstr>
      <vt:lpstr>EV-12 pontas</vt:lpstr>
      <vt:lpstr>Imagem para copiar-EV 10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2015-09-22T17:34:30Z</dcterms:modified>
</cp:coreProperties>
</file>