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K22" i="5"/>
  <c r="L22"/>
  <c r="M22"/>
  <c r="I22"/>
  <c r="I18"/>
  <c r="J18"/>
  <c r="K18"/>
  <c r="L18"/>
  <c r="M18"/>
  <c r="K12"/>
  <c r="L12"/>
  <c r="M12"/>
  <c r="I12"/>
  <c r="I7"/>
  <c r="J7"/>
  <c r="K7"/>
  <c r="L7"/>
  <c r="M7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<sst xmlns="http://schemas.openxmlformats.org/spreadsheetml/2006/main" count="394" uniqueCount="233">
  <si>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</si>
  <si>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</si>
  <si>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</si>
  <si>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</si>
  <si>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</si>
  <si>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</si>
  <si>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</si>
  <si>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</si>
  <si>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</si>
  <si>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</si>
  <si>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</si>
  <si>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</si>
  <si>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</si>
  <si>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</si>
  <si>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</si>
  <si>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</si>
  <si>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</si>
  <si>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</si>
  <si>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</si>
  <si>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</si>
  <si>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</si>
  <si>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</si>
  <si>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</si>
  <si>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</si>
  <si>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</si>
  <si>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</si>
  <si>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</si>
  <si>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</si>
  <si>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</si>
  <si>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</si>
  <si>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</si>
  <si>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</si>
  <si>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</si>
  <si>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</si>
  <si>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</si>
  <si>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</si>
  <si>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</si>
  <si>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</si>
  <si>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</si>
  <si>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</si>
  <si>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</si>
  <si>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</si>
  <si>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</si>
  <si>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</si>
  <si>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</si>
  <si>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</si>
  <si>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</si>
  <si>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</si>
  <si>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</si>
  <si>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</si>
  <si>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</si>
  <si>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</si>
  <si>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</si>
  <si>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</si>
  <si>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</si>
  <si>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</si>
  <si>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</si>
  <si>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</si>
  <si>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</si>
  <si>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</si>
  <si>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</si>
  <si>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</si>
  <si>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</si>
  <si>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</si>
  <si>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</si>
  <si>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</si>
  <si>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</si>
  <si>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</si>
  <si>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</si>
  <si>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</si>
  <si>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</si>
  <si>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</si>
  <si>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</si>
  <si>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</si>
  <si>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</si>
  <si>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</si>
  <si>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</si>
  <si>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</si>
  <si>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</si>
  <si>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</si>
  <si>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</si>
  <si>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</si>
  <si>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</si>
  <si>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</si>
  <si>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</si>
  <si>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</si>
  <si>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</si>
  <si>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</si>
  <si>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</si>
  <si>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</si>
  <si>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</si>
  <si>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</si>
  <si>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</si>
  <si>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</si>
  <si>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</si>
  <si>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</si>
  <si>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</si>
  <si>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</si>
  <si>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</si>
  <si>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</si>
  <si>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</si>
  <si>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</si>
  <si>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</si>
  <si>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</si>
  <si>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</si>
  <si>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</si>
  <si>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</si>
  <si>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</si>
  <si>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</si>
  <si>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</si>
  <si>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</si>
  <si>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</si>
  <si>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</si>
  <si>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</si>
  <si>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</si>
  <si>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</si>
  <si>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</si>
  <si>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</si>
  <si>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</si>
  <si>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</si>
  <si>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</si>
  <si>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</si>
  <si>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</si>
  <si>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</si>
  <si>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</si>
  <si>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</si>
  <si>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</si>
  <si>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</si>
  <si>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</si>
  <si>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</si>
  <si>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</si>
  <si>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</si>
  <si>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</si>
  <si>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</si>
  <si>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</si>
  <si>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</si>
  <si>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</si>
  <si>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</si>
  <si>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</si>
  <si>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</si>
  <si>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</si>
  <si>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</si>
  <si>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</si>
  <si>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</si>
  <si>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</si>
  <si>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</si>
  <si>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</si>
  <si>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</si>
  <si>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</si>
  <si>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</si>
  <si>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</si>
  <si>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</si>
  <si>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</si>
  <si>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</si>
  <si>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</si>
  <si>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</si>
  <si>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</si>
  <si>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</si>
  <si>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</si>
  <si>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</si>
  <si>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</si>
  <si>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</si>
  <si>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</si>
  <si>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</si>
  <si>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</si>
  <si>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</si>
  <si>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</si>
  <si>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</si>
  <si>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</si>
  <si>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</si>
  <si>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</si>
  <si>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</si>
  <si>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</si>
  <si>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</si>
  <si>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</si>
  <si>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</si>
  <si>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</si>
  <si>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</si>
  <si>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</si>
  <si>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</si>
  <si>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</si>
  <si>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</si>
  <si>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</si>
  <si>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</si>
  <si>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</si>
  <si>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</si>
  <si>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</si>
  <si>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</si>
  <si>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</si>
  <si>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</si>
  <si>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</si>
  <si>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</si>
  <si>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</si>
  <si>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</si>
  <si>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</si>
  <si>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</si>
  <si>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</si>
  <si>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</si>
  <si>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</si>
  <si>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</si>
  <si>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</si>
  <si>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</si>
  <si>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</si>
  <si>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</si>
  <si>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</si>
  <si>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</si>
  <si>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</si>
  <si>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</si>
  <si>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</si>
  <si>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</si>
  <si>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</si>
  <si>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</si>
  <si>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</si>
  <si>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</si>
  <si>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</si>
  <si>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Metanol</t>
  </si>
  <si>
    <t>H225; H301; H311; H331; H370</t>
  </si>
  <si>
    <t>Solução saturada de NaCl</t>
  </si>
  <si>
    <t>Hidróxido de sódio</t>
  </si>
  <si>
    <t>Catalisadores</t>
  </si>
  <si>
    <t>Biodiesel</t>
  </si>
  <si>
    <t>Solução aquosa de NaCl</t>
  </si>
  <si>
    <t>Glicerol</t>
  </si>
  <si>
    <t>soluçã diluída de NaOH</t>
  </si>
  <si>
    <t>Glicerol, solução diluída de NaOH, soluçãoaquosa de NaCl e metanol</t>
  </si>
  <si>
    <t>NaOH e metanol</t>
  </si>
  <si>
    <t>NaOH</t>
  </si>
  <si>
    <t>Pressão e temperatura ambientais</t>
  </si>
  <si>
    <t>óleo vegetal e Biodiesel</t>
  </si>
  <si>
    <t>Sem derivatizações e com 1 etapa</t>
  </si>
  <si>
    <t>Substâncias não degradáveis</t>
  </si>
  <si>
    <t>Formação de coproduto - glicerol e excesso de metanol (&gt;10%)</t>
  </si>
  <si>
    <t>Coproduto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</si>
</sst>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1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1" fillId="10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26695424"/>
        <c:axId val="226713600"/>
      </c:radarChart>
      <c:catAx>
        <c:axId val="22669542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6713600"/>
        <c:crosses val="autoZero"/>
        <c:lblAlgn val="ctr"/>
        <c:lblOffset val="100"/>
      </c:catAx>
      <c:valAx>
        <c:axId val="226713600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669542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26748288"/>
        <c:axId val="226749824"/>
      </c:radarChart>
      <c:catAx>
        <c:axId val="22674828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6749824"/>
        <c:crosses val="autoZero"/>
        <c:lblAlgn val="ctr"/>
        <c:lblOffset val="100"/>
      </c:catAx>
      <c:valAx>
        <c:axId val="226749824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674828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7302016"/>
        <c:axId val="227312000"/>
      </c:radarChart>
      <c:catAx>
        <c:axId val="22730201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7312000"/>
        <c:crosses val="autoZero"/>
        <c:auto val="1"/>
        <c:lblAlgn val="ctr"/>
        <c:lblOffset val="100"/>
      </c:catAx>
      <c:valAx>
        <c:axId val="22731200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730201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7440896"/>
        <c:axId val="227454976"/>
      </c:radarChart>
      <c:catAx>
        <c:axId val="22744089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7454976"/>
        <c:crosses val="autoZero"/>
        <c:auto val="1"/>
        <c:lblAlgn val="ctr"/>
        <c:lblOffset val="100"/>
      </c:catAx>
      <c:valAx>
        <c:axId val="22745497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744089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62051" y="304800"/>
    <xdr:ext cx="6381750" cy="5562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K16" sqref="K16"/>
    </sheetView>
  </sheetViews>
  <sheetFormatPr defaultRowHeight="12.75"/>
  <sheetData>
    <row r="2" spans="2:8" ht="15.75">
      <c r="B2" s="94" t="s">
        <v>141</v>
      </c>
      <c r="C2" s="94"/>
      <c r="D2" s="94"/>
      <c r="E2" s="94"/>
      <c r="F2" s="94"/>
      <c r="G2" s="94"/>
      <c r="H2" s="94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C16" zoomScale="80" zoomScaleNormal="80" workbookViewId="0">
      <selection activeCell="I27" sqref="I27:M34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0.5703125" style="8" customWidth="1"/>
    <col min="8" max="8" width="4.140625" customWidth="1"/>
    <col min="9" max="9" width="40.710937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94"/>
      <c r="B1" s="94"/>
      <c r="C1" s="94"/>
      <c r="D1" s="94"/>
      <c r="E1" s="94"/>
      <c r="F1" s="19"/>
      <c r="G1" s="19"/>
    </row>
    <row r="2" spans="1:13" ht="18" customHeight="1">
      <c r="B2" s="102" t="s">
        <v>142</v>
      </c>
      <c r="C2" s="102"/>
      <c r="D2" s="102"/>
      <c r="E2" s="102"/>
      <c r="F2" s="102"/>
      <c r="G2" s="102"/>
    </row>
    <row r="3" spans="1:13" ht="15.75" customHeight="1">
      <c r="A3" s="6"/>
      <c r="B3" s="102"/>
      <c r="C3" s="102"/>
      <c r="D3" s="102"/>
      <c r="E3" s="102"/>
      <c r="F3" s="102"/>
      <c r="G3" s="102"/>
      <c r="I3" s="101" t="s">
        <v>201</v>
      </c>
      <c r="J3" s="101"/>
      <c r="K3" s="101"/>
      <c r="L3" s="101"/>
      <c r="M3" s="101"/>
    </row>
    <row r="4" spans="1:13" ht="19.5" customHeight="1">
      <c r="A4" s="6"/>
      <c r="B4" s="102"/>
      <c r="C4" s="102"/>
      <c r="D4" s="102"/>
      <c r="E4" s="102"/>
      <c r="F4" s="102"/>
      <c r="G4" s="102"/>
      <c r="I4" s="101"/>
      <c r="J4" s="101"/>
      <c r="K4" s="101"/>
      <c r="L4" s="101"/>
      <c r="M4" s="101"/>
    </row>
    <row r="5" spans="1:13" ht="18" customHeight="1"/>
    <row r="6" spans="1:13" ht="15" customHeight="1">
      <c r="B6" s="97" t="s">
        <v>145</v>
      </c>
      <c r="C6" s="98"/>
      <c r="D6" s="64" t="s">
        <v>203</v>
      </c>
      <c r="E6" s="97" t="s">
        <v>145</v>
      </c>
      <c r="F6" s="98"/>
      <c r="G6" s="64" t="s">
        <v>203</v>
      </c>
      <c r="I6" s="103" t="s">
        <v>143</v>
      </c>
      <c r="J6" s="105" t="s">
        <v>145</v>
      </c>
      <c r="K6" s="106"/>
      <c r="L6" s="106"/>
      <c r="M6" s="107"/>
    </row>
    <row r="7" spans="1:13" ht="13.5" customHeight="1">
      <c r="B7" s="99"/>
      <c r="C7" s="100"/>
      <c r="D7" s="65" t="s">
        <v>202</v>
      </c>
      <c r="E7" s="99"/>
      <c r="F7" s="100"/>
      <c r="G7" s="65" t="s">
        <v>202</v>
      </c>
      <c r="I7" s="104"/>
      <c r="J7" s="73" t="s">
        <v>144</v>
      </c>
      <c r="K7" s="74" t="s">
        <v>146</v>
      </c>
      <c r="L7" s="75" t="s">
        <v>147</v>
      </c>
      <c r="M7" s="75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6" t="s">
        <v>151</v>
      </c>
      <c r="J8" s="32"/>
      <c r="K8" s="90"/>
      <c r="L8" s="32"/>
      <c r="M8" s="32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3" t="s">
        <v>214</v>
      </c>
      <c r="J9" s="93"/>
      <c r="K9" s="91">
        <v>1</v>
      </c>
      <c r="L9" s="91">
        <v>1</v>
      </c>
      <c r="M9" s="91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3" t="s">
        <v>215</v>
      </c>
      <c r="J10" s="93" t="s">
        <v>216</v>
      </c>
      <c r="K10" s="91">
        <v>3</v>
      </c>
      <c r="L10" s="91">
        <v>1</v>
      </c>
      <c r="M10" s="91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3"/>
      <c r="J11" s="93"/>
      <c r="K11" s="91"/>
      <c r="L11" s="91"/>
      <c r="M11" s="91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3"/>
      <c r="J12" s="93"/>
      <c r="K12" s="91"/>
      <c r="L12" s="91"/>
      <c r="M12" s="91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3"/>
      <c r="J13" s="93"/>
      <c r="K13" s="91"/>
      <c r="L13" s="91"/>
      <c r="M13" s="91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6" t="s">
        <v>209</v>
      </c>
      <c r="J14" s="90"/>
      <c r="K14" s="90"/>
      <c r="L14" s="90"/>
      <c r="M14" s="90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3" t="s">
        <v>217</v>
      </c>
      <c r="J15" s="93"/>
      <c r="K15" s="91">
        <v>1</v>
      </c>
      <c r="L15" s="91">
        <v>1</v>
      </c>
      <c r="M15" s="91">
        <v>1</v>
      </c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3"/>
      <c r="J16" s="93"/>
      <c r="K16" s="91"/>
      <c r="L16" s="91"/>
      <c r="M16" s="91"/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3"/>
      <c r="J17" s="93"/>
      <c r="K17" s="91"/>
      <c r="L17" s="91"/>
      <c r="M17" s="91"/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3"/>
      <c r="J18" s="93"/>
      <c r="K18" s="91"/>
      <c r="L18" s="91"/>
      <c r="M18" s="91"/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3"/>
      <c r="J19" s="93"/>
      <c r="K19" s="91"/>
      <c r="L19" s="91"/>
      <c r="M19" s="91"/>
    </row>
    <row r="20" spans="2:13" ht="15" customHeigh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87" t="s">
        <v>219</v>
      </c>
      <c r="J20" s="92"/>
      <c r="K20" s="92"/>
      <c r="L20" s="92"/>
      <c r="M20" s="92"/>
    </row>
    <row r="21" spans="2:13" ht="15" customHeigh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83" t="s">
        <v>218</v>
      </c>
      <c r="J21" s="93" t="s">
        <v>103</v>
      </c>
      <c r="K21" s="91">
        <v>3</v>
      </c>
      <c r="L21" s="91">
        <v>1</v>
      </c>
      <c r="M21" s="91">
        <v>1</v>
      </c>
    </row>
    <row r="22" spans="2:13" ht="15" customHeigh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3"/>
      <c r="J22" s="93"/>
      <c r="K22" s="91"/>
      <c r="L22" s="91"/>
      <c r="M22" s="91"/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3"/>
      <c r="J23" s="93"/>
      <c r="K23" s="91"/>
      <c r="L23" s="91"/>
      <c r="M23" s="91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6" t="s">
        <v>150</v>
      </c>
      <c r="J24" s="90"/>
      <c r="K24" s="90"/>
      <c r="L24" s="90"/>
      <c r="M24" s="90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3" t="s">
        <v>220</v>
      </c>
      <c r="J25" s="93"/>
      <c r="K25" s="91">
        <v>1</v>
      </c>
      <c r="L25" s="91">
        <v>1</v>
      </c>
      <c r="M25" s="91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3"/>
      <c r="J26" s="93"/>
      <c r="K26" s="91"/>
      <c r="L26" s="91"/>
      <c r="M26" s="91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6" t="s">
        <v>232</v>
      </c>
      <c r="J27" s="90"/>
      <c r="K27" s="90"/>
      <c r="L27" s="90"/>
      <c r="M27" s="90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83" t="s">
        <v>222</v>
      </c>
      <c r="J28" s="93"/>
      <c r="K28" s="91">
        <v>1</v>
      </c>
      <c r="L28" s="91">
        <v>1</v>
      </c>
      <c r="M28" s="91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3"/>
      <c r="J29" s="93"/>
      <c r="K29" s="91"/>
      <c r="L29" s="91"/>
      <c r="M29" s="91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36" t="s">
        <v>149</v>
      </c>
      <c r="J30" s="90"/>
      <c r="K30" s="90"/>
      <c r="L30" s="90"/>
      <c r="M30" s="90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83" t="s">
        <v>215</v>
      </c>
      <c r="J31" s="93" t="s">
        <v>216</v>
      </c>
      <c r="K31" s="91">
        <v>3</v>
      </c>
      <c r="L31" s="91">
        <v>1</v>
      </c>
      <c r="M31" s="91">
        <v>3</v>
      </c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3" t="s">
        <v>221</v>
      </c>
      <c r="J32" s="93"/>
      <c r="K32" s="91">
        <v>1</v>
      </c>
      <c r="L32" s="91">
        <v>1</v>
      </c>
      <c r="M32" s="91">
        <v>1</v>
      </c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3" t="s">
        <v>222</v>
      </c>
      <c r="J33" s="93"/>
      <c r="K33" s="91">
        <v>1</v>
      </c>
      <c r="L33" s="91">
        <v>1</v>
      </c>
      <c r="M33" s="91">
        <v>1</v>
      </c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3" t="s">
        <v>223</v>
      </c>
      <c r="J34" s="93"/>
      <c r="K34" s="91">
        <v>1</v>
      </c>
      <c r="L34" s="91">
        <v>1</v>
      </c>
      <c r="M34" s="91">
        <v>1</v>
      </c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3"/>
      <c r="J35" s="93"/>
      <c r="K35" s="63"/>
      <c r="L35" s="62"/>
      <c r="M35" s="62"/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3"/>
      <c r="J36" s="83"/>
      <c r="K36" s="63"/>
      <c r="L36" s="62"/>
      <c r="M36" s="62"/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3"/>
      <c r="J37" s="83"/>
      <c r="K37" s="63"/>
      <c r="L37" s="62"/>
      <c r="M37" s="62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3"/>
      <c r="J38" s="83"/>
      <c r="K38" s="63"/>
      <c r="L38" s="62"/>
      <c r="M38" s="62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0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95"/>
      <c r="F58" s="95"/>
      <c r="G58" s="95"/>
    </row>
    <row r="59" spans="2:7" ht="15" customHeight="1">
      <c r="B59" s="26" t="s">
        <v>112</v>
      </c>
      <c r="C59" s="25" t="s">
        <v>118</v>
      </c>
      <c r="D59" s="27">
        <v>2</v>
      </c>
      <c r="E59" s="95"/>
      <c r="F59" s="96"/>
      <c r="G59" s="96"/>
    </row>
    <row r="60" spans="2:7" ht="15" customHeight="1">
      <c r="B60" s="26" t="s">
        <v>113</v>
      </c>
      <c r="C60" s="25" t="s">
        <v>118</v>
      </c>
      <c r="D60" s="27">
        <v>2</v>
      </c>
      <c r="E60" s="95"/>
      <c r="F60" s="96"/>
      <c r="G60" s="96"/>
    </row>
    <row r="61" spans="2:7" ht="15" customHeight="1"/>
    <row r="62" spans="2:7" ht="15" customHeight="1"/>
  </sheetData>
  <mergeCells count="10">
    <mergeCell ref="I3:M4"/>
    <mergeCell ref="A1:E1"/>
    <mergeCell ref="B2:G4"/>
    <mergeCell ref="I6:I7"/>
    <mergeCell ref="J6:M6"/>
    <mergeCell ref="E60:G60"/>
    <mergeCell ref="B6:C7"/>
    <mergeCell ref="E6:F7"/>
    <mergeCell ref="E58:G58"/>
    <mergeCell ref="E59:G5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topLeftCell="A10" zoomScale="80" zoomScaleNormal="80" workbookViewId="0">
      <selection activeCell="J12" sqref="J12"/>
    </sheetView>
  </sheetViews>
  <sheetFormatPr defaultColWidth="9.140625" defaultRowHeight="12.75"/>
  <cols>
    <col min="1" max="1" width="17.140625" style="42" customWidth="1"/>
    <col min="2" max="2" width="10.42578125" style="43" customWidth="1"/>
    <col min="3" max="3" width="11.42578125" style="43" customWidth="1"/>
    <col min="4" max="4" width="20.42578125" style="42" customWidth="1"/>
    <col min="5" max="5" width="35.7109375" style="42" customWidth="1"/>
    <col min="6" max="6" width="10.7109375" style="42" customWidth="1"/>
    <col min="7" max="7" width="23" style="42" customWidth="1"/>
    <col min="8" max="8" width="3.5703125" style="42" customWidth="1"/>
    <col min="9" max="9" width="44.140625" style="42" customWidth="1"/>
    <col min="10" max="10" width="28" style="42" customWidth="1"/>
    <col min="11" max="11" width="7" style="42" customWidth="1"/>
    <col min="12" max="12" width="12.140625" style="78" customWidth="1"/>
    <col min="13" max="13" width="8.85546875" style="42" customWidth="1"/>
    <col min="14" max="14" width="3.140625" style="46" customWidth="1"/>
    <col min="15" max="15" width="14.140625" style="46" customWidth="1"/>
    <col min="16" max="16" width="29.7109375" style="46" customWidth="1"/>
    <col min="17" max="17" width="11" style="46" customWidth="1"/>
    <col min="18" max="16384" width="9.140625" style="46"/>
  </cols>
  <sheetData>
    <row r="1" spans="1:17" ht="9" customHeight="1">
      <c r="G1" s="58"/>
      <c r="H1" s="44"/>
      <c r="I1" s="44"/>
      <c r="J1" s="45"/>
      <c r="K1" s="45"/>
      <c r="L1" s="76"/>
      <c r="M1" s="44"/>
    </row>
    <row r="2" spans="1:17" ht="27" customHeight="1" thickBot="1">
      <c r="I2" s="125" t="s">
        <v>188</v>
      </c>
      <c r="J2" s="125"/>
      <c r="K2" s="125"/>
      <c r="L2" s="125"/>
      <c r="M2" s="125"/>
      <c r="O2" s="132" t="s">
        <v>200</v>
      </c>
      <c r="P2" s="132"/>
      <c r="Q2" s="132"/>
    </row>
    <row r="3" spans="1:17" ht="40.5" customHeight="1">
      <c r="A3" s="79" t="s">
        <v>204</v>
      </c>
      <c r="B3" s="80" t="s">
        <v>197</v>
      </c>
      <c r="C3" s="126" t="s">
        <v>189</v>
      </c>
      <c r="D3" s="127"/>
      <c r="E3" s="128"/>
      <c r="F3" s="81" t="s">
        <v>198</v>
      </c>
      <c r="G3" s="81" t="s">
        <v>199</v>
      </c>
      <c r="I3" s="108" t="s">
        <v>143</v>
      </c>
      <c r="J3" s="105" t="s">
        <v>145</v>
      </c>
      <c r="K3" s="106"/>
      <c r="L3" s="106"/>
      <c r="M3" s="107"/>
      <c r="O3" s="133" t="s">
        <v>207</v>
      </c>
      <c r="P3" s="135" t="s">
        <v>189</v>
      </c>
      <c r="Q3" s="129" t="s">
        <v>197</v>
      </c>
    </row>
    <row r="4" spans="1:17" ht="29.25" customHeight="1">
      <c r="A4" s="122" t="s">
        <v>152</v>
      </c>
      <c r="B4" s="47">
        <v>3</v>
      </c>
      <c r="C4" s="110" t="s">
        <v>168</v>
      </c>
      <c r="D4" s="111"/>
      <c r="E4" s="112"/>
      <c r="F4" s="113">
        <v>1</v>
      </c>
      <c r="G4" s="113" t="s">
        <v>224</v>
      </c>
      <c r="I4" s="109"/>
      <c r="J4" s="73" t="s">
        <v>144</v>
      </c>
      <c r="K4" s="74" t="s">
        <v>146</v>
      </c>
      <c r="L4" s="75" t="s">
        <v>147</v>
      </c>
      <c r="M4" s="75" t="s">
        <v>211</v>
      </c>
      <c r="O4" s="134"/>
      <c r="P4" s="136"/>
      <c r="Q4" s="130"/>
    </row>
    <row r="5" spans="1:17" ht="24.75" customHeight="1">
      <c r="A5" s="123"/>
      <c r="B5" s="48">
        <v>2</v>
      </c>
      <c r="C5" s="110" t="s">
        <v>213</v>
      </c>
      <c r="D5" s="111"/>
      <c r="E5" s="112"/>
      <c r="F5" s="114"/>
      <c r="G5" s="114"/>
      <c r="I5" s="49" t="s">
        <v>151</v>
      </c>
      <c r="J5" s="50"/>
      <c r="K5" s="51"/>
      <c r="L5" s="54"/>
      <c r="M5" s="50"/>
      <c r="O5" s="138" t="s">
        <v>190</v>
      </c>
      <c r="P5" s="137" t="s">
        <v>192</v>
      </c>
      <c r="Q5" s="131">
        <v>3</v>
      </c>
    </row>
    <row r="6" spans="1:17" ht="23.25" customHeight="1">
      <c r="A6" s="124"/>
      <c r="B6" s="47">
        <v>1</v>
      </c>
      <c r="C6" s="110" t="s">
        <v>212</v>
      </c>
      <c r="D6" s="111"/>
      <c r="E6" s="112"/>
      <c r="F6" s="115"/>
      <c r="G6" s="115"/>
      <c r="I6" s="88" t="str">
        <f>'Critérios-classificação perigos'!I9</f>
        <v>Óleo vegetal</v>
      </c>
      <c r="J6" s="82"/>
      <c r="K6" s="41">
        <f>'Critérios-classificação perigos'!K9</f>
        <v>1</v>
      </c>
      <c r="L6" s="41">
        <f>'Critérios-classificação perigos'!L9</f>
        <v>1</v>
      </c>
      <c r="M6" s="41">
        <f>'Critérios-classificação perigos'!M9</f>
        <v>1</v>
      </c>
      <c r="O6" s="138"/>
      <c r="P6" s="137"/>
      <c r="Q6" s="131"/>
    </row>
    <row r="7" spans="1:17" ht="19.5" customHeight="1">
      <c r="A7" s="119" t="s">
        <v>205</v>
      </c>
      <c r="B7" s="52">
        <v>3</v>
      </c>
      <c r="C7" s="116" t="s">
        <v>160</v>
      </c>
      <c r="D7" s="117"/>
      <c r="E7" s="118"/>
      <c r="F7" s="113">
        <v>1</v>
      </c>
      <c r="G7" s="113" t="s">
        <v>231</v>
      </c>
      <c r="I7" s="88" t="str">
        <f>'Critérios-classificação perigos'!I10</f>
        <v>Metanol</v>
      </c>
      <c r="J7" s="82" t="str">
        <f>'Critérios-classificação perigos'!J10</f>
        <v>H225; H301; H311; H331; H370</v>
      </c>
      <c r="K7" s="41">
        <f>'Critérios-classificação perigos'!K10</f>
        <v>3</v>
      </c>
      <c r="L7" s="41">
        <f>'Critérios-classificação perigos'!L10</f>
        <v>1</v>
      </c>
      <c r="M7" s="41">
        <f>'Critérios-classificação perigos'!M10</f>
        <v>3</v>
      </c>
      <c r="O7" s="138"/>
      <c r="P7" s="137" t="s">
        <v>193</v>
      </c>
      <c r="Q7" s="131">
        <v>2</v>
      </c>
    </row>
    <row r="8" spans="1:17" ht="17.25" customHeight="1">
      <c r="A8" s="120"/>
      <c r="B8" s="53">
        <v>2</v>
      </c>
      <c r="C8" s="116" t="s">
        <v>161</v>
      </c>
      <c r="D8" s="117"/>
      <c r="E8" s="118"/>
      <c r="F8" s="114"/>
      <c r="G8" s="114"/>
      <c r="I8" s="88"/>
      <c r="J8" s="82"/>
      <c r="K8" s="41"/>
      <c r="L8" s="41"/>
      <c r="M8" s="41"/>
      <c r="O8" s="138"/>
      <c r="P8" s="137"/>
      <c r="Q8" s="131"/>
    </row>
    <row r="9" spans="1:17" ht="15" customHeight="1">
      <c r="A9" s="120"/>
      <c r="B9" s="52">
        <v>2</v>
      </c>
      <c r="C9" s="116" t="s">
        <v>162</v>
      </c>
      <c r="D9" s="117"/>
      <c r="E9" s="118"/>
      <c r="F9" s="114"/>
      <c r="G9" s="114"/>
      <c r="I9" s="88"/>
      <c r="J9" s="82"/>
      <c r="K9" s="41"/>
      <c r="L9" s="41"/>
      <c r="M9" s="41"/>
      <c r="O9" s="66"/>
      <c r="P9" s="67" t="s">
        <v>194</v>
      </c>
      <c r="Q9" s="68">
        <v>1</v>
      </c>
    </row>
    <row r="10" spans="1:17" ht="14.25" customHeight="1">
      <c r="A10" s="121"/>
      <c r="B10" s="52">
        <v>1</v>
      </c>
      <c r="C10" s="116" t="s">
        <v>163</v>
      </c>
      <c r="D10" s="117"/>
      <c r="E10" s="118"/>
      <c r="F10" s="115"/>
      <c r="G10" s="115"/>
      <c r="I10" s="88"/>
      <c r="J10" s="82"/>
      <c r="K10" s="41"/>
      <c r="L10" s="41"/>
      <c r="M10" s="41"/>
      <c r="O10" s="69" t="s">
        <v>191</v>
      </c>
      <c r="P10" s="67" t="s">
        <v>195</v>
      </c>
      <c r="Q10" s="68">
        <v>3</v>
      </c>
    </row>
    <row r="11" spans="1:17" ht="15" customHeight="1" thickBot="1">
      <c r="A11" s="122" t="s">
        <v>153</v>
      </c>
      <c r="B11" s="47">
        <v>3</v>
      </c>
      <c r="C11" s="110" t="s">
        <v>165</v>
      </c>
      <c r="D11" s="111"/>
      <c r="E11" s="112"/>
      <c r="F11" s="113">
        <v>1</v>
      </c>
      <c r="G11" s="113" t="s">
        <v>225</v>
      </c>
      <c r="I11" s="89" t="s">
        <v>208</v>
      </c>
      <c r="J11" s="50"/>
      <c r="K11" s="54"/>
      <c r="L11" s="54"/>
      <c r="M11" s="50"/>
      <c r="O11" s="70"/>
      <c r="P11" s="71" t="s">
        <v>196</v>
      </c>
      <c r="Q11" s="72">
        <v>1</v>
      </c>
    </row>
    <row r="12" spans="1:17" ht="23.25" customHeight="1">
      <c r="A12" s="123"/>
      <c r="B12" s="48">
        <v>2</v>
      </c>
      <c r="C12" s="110" t="s">
        <v>210</v>
      </c>
      <c r="D12" s="111"/>
      <c r="E12" s="112"/>
      <c r="F12" s="114"/>
      <c r="G12" s="114"/>
      <c r="I12" s="88" t="str">
        <f>'Critérios-classificação perigos'!I15</f>
        <v>Solução saturada de NaCl</v>
      </c>
      <c r="J12" s="82"/>
      <c r="K12" s="41">
        <f>'Critérios-classificação perigos'!K15</f>
        <v>1</v>
      </c>
      <c r="L12" s="41">
        <f>'Critérios-classificação perigos'!L15</f>
        <v>1</v>
      </c>
      <c r="M12" s="41">
        <f>'Critérios-classificação perigos'!M15</f>
        <v>1</v>
      </c>
    </row>
    <row r="13" spans="1:17" ht="24" customHeight="1">
      <c r="A13" s="124"/>
      <c r="B13" s="47">
        <v>1</v>
      </c>
      <c r="C13" s="110" t="s">
        <v>166</v>
      </c>
      <c r="D13" s="111"/>
      <c r="E13" s="112"/>
      <c r="F13" s="115"/>
      <c r="G13" s="115"/>
      <c r="I13" s="88"/>
      <c r="J13" s="82"/>
      <c r="K13" s="41"/>
      <c r="L13" s="41"/>
      <c r="M13" s="41"/>
    </row>
    <row r="14" spans="1:17" ht="24" customHeight="1">
      <c r="A14" s="119" t="s">
        <v>154</v>
      </c>
      <c r="B14" s="52">
        <v>3</v>
      </c>
      <c r="C14" s="116" t="s">
        <v>167</v>
      </c>
      <c r="D14" s="117"/>
      <c r="E14" s="118"/>
      <c r="F14" s="113">
        <v>1</v>
      </c>
      <c r="G14" s="113" t="s">
        <v>226</v>
      </c>
      <c r="I14" s="88"/>
      <c r="J14" s="82"/>
      <c r="K14" s="41"/>
      <c r="L14" s="41"/>
      <c r="M14" s="41"/>
    </row>
    <row r="15" spans="1:17" ht="38.25" customHeight="1">
      <c r="A15" s="120"/>
      <c r="B15" s="53">
        <v>2</v>
      </c>
      <c r="C15" s="116" t="s">
        <v>164</v>
      </c>
      <c r="D15" s="117"/>
      <c r="E15" s="118"/>
      <c r="F15" s="114"/>
      <c r="G15" s="114"/>
      <c r="I15" s="88"/>
      <c r="J15" s="82"/>
      <c r="K15" s="41"/>
      <c r="L15" s="41"/>
      <c r="M15" s="41"/>
    </row>
    <row r="16" spans="1:17" ht="27" customHeight="1">
      <c r="A16" s="121"/>
      <c r="B16" s="52">
        <v>1</v>
      </c>
      <c r="C16" s="116" t="s">
        <v>206</v>
      </c>
      <c r="D16" s="117"/>
      <c r="E16" s="118"/>
      <c r="F16" s="115"/>
      <c r="G16" s="115"/>
      <c r="I16" s="88"/>
      <c r="J16" s="82"/>
      <c r="K16" s="41"/>
      <c r="L16" s="41"/>
      <c r="M16" s="41"/>
    </row>
    <row r="17" spans="1:13" ht="18.75" customHeight="1">
      <c r="A17" s="122" t="s">
        <v>155</v>
      </c>
      <c r="B17" s="47">
        <v>3</v>
      </c>
      <c r="C17" s="110" t="s">
        <v>169</v>
      </c>
      <c r="D17" s="111"/>
      <c r="E17" s="112"/>
      <c r="F17" s="113">
        <v>3</v>
      </c>
      <c r="G17" s="113" t="s">
        <v>227</v>
      </c>
      <c r="I17" s="89" t="s">
        <v>219</v>
      </c>
      <c r="J17" s="50"/>
      <c r="K17" s="54"/>
      <c r="L17" s="54"/>
      <c r="M17" s="50"/>
    </row>
    <row r="18" spans="1:13" ht="23.25" customHeight="1">
      <c r="A18" s="123"/>
      <c r="B18" s="48">
        <v>2</v>
      </c>
      <c r="C18" s="110" t="s">
        <v>170</v>
      </c>
      <c r="D18" s="111"/>
      <c r="E18" s="112"/>
      <c r="F18" s="114"/>
      <c r="G18" s="114"/>
      <c r="I18" s="88" t="str">
        <f>'Critérios-classificação perigos'!I21</f>
        <v>Hidróxido de sódio</v>
      </c>
      <c r="J18" s="82" t="str">
        <f>'Critérios-classificação perigos'!J21</f>
        <v>H314</v>
      </c>
      <c r="K18" s="41">
        <f>'Critérios-classificação perigos'!K21</f>
        <v>3</v>
      </c>
      <c r="L18" s="41">
        <f>'Critérios-classificação perigos'!L21</f>
        <v>1</v>
      </c>
      <c r="M18" s="41">
        <f>'Critérios-classificação perigos'!M21</f>
        <v>1</v>
      </c>
    </row>
    <row r="19" spans="1:13" ht="22.5" customHeight="1">
      <c r="A19" s="124"/>
      <c r="B19" s="47">
        <v>1</v>
      </c>
      <c r="C19" s="110" t="s">
        <v>171</v>
      </c>
      <c r="D19" s="111"/>
      <c r="E19" s="112"/>
      <c r="F19" s="115"/>
      <c r="G19" s="115"/>
      <c r="I19" s="88"/>
      <c r="J19" s="82"/>
      <c r="K19" s="41"/>
      <c r="L19" s="41"/>
      <c r="M19" s="41"/>
    </row>
    <row r="20" spans="1:13" ht="18.75" customHeight="1">
      <c r="A20" s="119" t="s">
        <v>156</v>
      </c>
      <c r="B20" s="52">
        <v>3</v>
      </c>
      <c r="C20" s="116" t="s">
        <v>172</v>
      </c>
      <c r="D20" s="117"/>
      <c r="E20" s="118"/>
      <c r="F20" s="113">
        <v>2</v>
      </c>
      <c r="G20" s="113" t="s">
        <v>228</v>
      </c>
      <c r="I20" s="88"/>
      <c r="J20" s="82"/>
      <c r="K20" s="41"/>
      <c r="L20" s="41"/>
      <c r="M20" s="41"/>
    </row>
    <row r="21" spans="1:13" ht="24" customHeight="1">
      <c r="A21" s="120"/>
      <c r="B21" s="53">
        <v>2</v>
      </c>
      <c r="C21" s="116" t="s">
        <v>173</v>
      </c>
      <c r="D21" s="117"/>
      <c r="E21" s="118"/>
      <c r="F21" s="114"/>
      <c r="G21" s="114"/>
      <c r="I21" s="89" t="s">
        <v>150</v>
      </c>
      <c r="J21" s="50"/>
      <c r="K21" s="54"/>
      <c r="L21" s="54"/>
      <c r="M21" s="50"/>
    </row>
    <row r="22" spans="1:13" ht="24" customHeight="1">
      <c r="A22" s="121"/>
      <c r="B22" s="52">
        <v>1</v>
      </c>
      <c r="C22" s="116" t="s">
        <v>174</v>
      </c>
      <c r="D22" s="117"/>
      <c r="E22" s="118"/>
      <c r="F22" s="115"/>
      <c r="G22" s="115"/>
      <c r="I22" s="88" t="str">
        <f>'Critérios-classificação perigos'!I25</f>
        <v>Biodiesel</v>
      </c>
      <c r="J22" s="82"/>
      <c r="K22" s="41">
        <f>'Critérios-classificação perigos'!K25</f>
        <v>1</v>
      </c>
      <c r="L22" s="41">
        <f>'Critérios-classificação perigos'!L25</f>
        <v>1</v>
      </c>
      <c r="M22" s="41">
        <f>'Critérios-classificação perigos'!M25</f>
        <v>1</v>
      </c>
    </row>
    <row r="23" spans="1:13" ht="16.5" customHeight="1">
      <c r="A23" s="122" t="s">
        <v>116</v>
      </c>
      <c r="B23" s="47">
        <v>3</v>
      </c>
      <c r="C23" s="110" t="s">
        <v>175</v>
      </c>
      <c r="D23" s="111"/>
      <c r="E23" s="112"/>
      <c r="F23" s="113">
        <v>3</v>
      </c>
      <c r="G23" s="113" t="s">
        <v>229</v>
      </c>
      <c r="I23" s="88"/>
      <c r="J23" s="82"/>
      <c r="K23" s="41"/>
      <c r="L23" s="41"/>
      <c r="M23" s="41"/>
    </row>
    <row r="24" spans="1:13" ht="15" customHeight="1">
      <c r="A24" s="123"/>
      <c r="B24" s="48">
        <v>2</v>
      </c>
      <c r="C24" s="110" t="s">
        <v>176</v>
      </c>
      <c r="D24" s="111"/>
      <c r="E24" s="112"/>
      <c r="F24" s="114"/>
      <c r="G24" s="114"/>
      <c r="I24" s="36" t="s">
        <v>232</v>
      </c>
      <c r="J24" s="90"/>
      <c r="K24" s="90"/>
      <c r="L24" s="90"/>
      <c r="M24" s="90"/>
    </row>
    <row r="25" spans="1:13" ht="15.75" customHeight="1">
      <c r="A25" s="124"/>
      <c r="B25" s="47">
        <v>1</v>
      </c>
      <c r="C25" s="110" t="s">
        <v>177</v>
      </c>
      <c r="D25" s="111"/>
      <c r="E25" s="112"/>
      <c r="F25" s="115"/>
      <c r="G25" s="115"/>
      <c r="I25" s="83" t="s">
        <v>222</v>
      </c>
      <c r="J25" s="93"/>
      <c r="K25" s="91">
        <v>1</v>
      </c>
      <c r="L25" s="91">
        <v>1</v>
      </c>
      <c r="M25" s="91">
        <v>1</v>
      </c>
    </row>
    <row r="26" spans="1:13" ht="18.75" customHeight="1">
      <c r="A26" s="119" t="s">
        <v>157</v>
      </c>
      <c r="B26" s="52">
        <v>3</v>
      </c>
      <c r="C26" s="116" t="s">
        <v>178</v>
      </c>
      <c r="D26" s="117"/>
      <c r="E26" s="118"/>
      <c r="F26" s="113">
        <v>1</v>
      </c>
      <c r="G26" s="113" t="s">
        <v>226</v>
      </c>
      <c r="I26" s="83"/>
      <c r="J26" s="93"/>
      <c r="K26" s="91"/>
      <c r="L26" s="91"/>
      <c r="M26" s="91"/>
    </row>
    <row r="27" spans="1:13" ht="23.25" customHeight="1">
      <c r="A27" s="120"/>
      <c r="B27" s="53">
        <v>2</v>
      </c>
      <c r="C27" s="116" t="s">
        <v>179</v>
      </c>
      <c r="D27" s="117"/>
      <c r="E27" s="118"/>
      <c r="F27" s="114"/>
      <c r="G27" s="114"/>
      <c r="I27" s="36" t="s">
        <v>149</v>
      </c>
      <c r="J27" s="90"/>
      <c r="K27" s="90"/>
      <c r="L27" s="90"/>
      <c r="M27" s="90"/>
    </row>
    <row r="28" spans="1:13" ht="27" customHeight="1">
      <c r="A28" s="121"/>
      <c r="B28" s="52">
        <v>1</v>
      </c>
      <c r="C28" s="116" t="s">
        <v>180</v>
      </c>
      <c r="D28" s="117"/>
      <c r="E28" s="118"/>
      <c r="F28" s="115"/>
      <c r="G28" s="115"/>
      <c r="I28" s="83" t="s">
        <v>215</v>
      </c>
      <c r="J28" s="93" t="s">
        <v>216</v>
      </c>
      <c r="K28" s="91">
        <v>3</v>
      </c>
      <c r="L28" s="91">
        <v>1</v>
      </c>
      <c r="M28" s="91">
        <v>3</v>
      </c>
    </row>
    <row r="29" spans="1:13" ht="25.5" customHeight="1">
      <c r="A29" s="122" t="s">
        <v>158</v>
      </c>
      <c r="B29" s="47">
        <v>3</v>
      </c>
      <c r="C29" s="110" t="s">
        <v>181</v>
      </c>
      <c r="D29" s="111"/>
      <c r="E29" s="112"/>
      <c r="F29" s="113">
        <v>1</v>
      </c>
      <c r="G29" s="113" t="s">
        <v>230</v>
      </c>
      <c r="I29" s="83" t="s">
        <v>221</v>
      </c>
      <c r="J29" s="93"/>
      <c r="K29" s="91">
        <v>1</v>
      </c>
      <c r="L29" s="91">
        <v>1</v>
      </c>
      <c r="M29" s="91">
        <v>1</v>
      </c>
    </row>
    <row r="30" spans="1:13" ht="38.25" customHeight="1">
      <c r="A30" s="123"/>
      <c r="B30" s="48">
        <v>2</v>
      </c>
      <c r="C30" s="110" t="s">
        <v>182</v>
      </c>
      <c r="D30" s="111"/>
      <c r="E30" s="112"/>
      <c r="F30" s="114"/>
      <c r="G30" s="114"/>
      <c r="I30" s="83" t="s">
        <v>222</v>
      </c>
      <c r="J30" s="93"/>
      <c r="K30" s="91">
        <v>1</v>
      </c>
      <c r="L30" s="91">
        <v>1</v>
      </c>
      <c r="M30" s="91">
        <v>1</v>
      </c>
    </row>
    <row r="31" spans="1:13" ht="36.75" customHeight="1">
      <c r="A31" s="124"/>
      <c r="B31" s="47">
        <v>1</v>
      </c>
      <c r="C31" s="110" t="s">
        <v>183</v>
      </c>
      <c r="D31" s="111"/>
      <c r="E31" s="112"/>
      <c r="F31" s="115"/>
      <c r="G31" s="115"/>
      <c r="I31" s="83" t="s">
        <v>223</v>
      </c>
      <c r="J31" s="93"/>
      <c r="K31" s="91">
        <v>1</v>
      </c>
      <c r="L31" s="91">
        <v>1</v>
      </c>
      <c r="M31" s="91">
        <v>1</v>
      </c>
    </row>
    <row r="32" spans="1:13" ht="24" customHeight="1">
      <c r="A32" s="119" t="s">
        <v>159</v>
      </c>
      <c r="B32" s="52">
        <v>3</v>
      </c>
      <c r="C32" s="116" t="s">
        <v>184</v>
      </c>
      <c r="D32" s="117"/>
      <c r="E32" s="118"/>
      <c r="F32" s="113">
        <v>1</v>
      </c>
      <c r="G32" s="113" t="s">
        <v>215</v>
      </c>
      <c r="I32" s="82"/>
      <c r="J32" s="82"/>
      <c r="K32" s="41"/>
      <c r="L32" s="41"/>
      <c r="M32" s="41"/>
    </row>
    <row r="33" spans="1:13" ht="36" customHeight="1">
      <c r="A33" s="120"/>
      <c r="B33" s="53">
        <v>2</v>
      </c>
      <c r="C33" s="116" t="s">
        <v>185</v>
      </c>
      <c r="D33" s="117"/>
      <c r="E33" s="118"/>
      <c r="F33" s="114"/>
      <c r="G33" s="114"/>
      <c r="I33" s="82"/>
      <c r="J33" s="82"/>
      <c r="K33" s="41"/>
      <c r="L33" s="41"/>
      <c r="M33" s="41"/>
    </row>
    <row r="34" spans="1:13" ht="24" customHeight="1">
      <c r="A34" s="121"/>
      <c r="B34" s="52">
        <v>1</v>
      </c>
      <c r="C34" s="116" t="s">
        <v>186</v>
      </c>
      <c r="D34" s="117"/>
      <c r="E34" s="118"/>
      <c r="F34" s="115"/>
      <c r="G34" s="115"/>
      <c r="I34" s="82"/>
      <c r="J34" s="82"/>
      <c r="K34" s="41"/>
      <c r="L34" s="41"/>
      <c r="M34" s="41"/>
    </row>
    <row r="35" spans="1:13">
      <c r="I35" s="55" t="s">
        <v>187</v>
      </c>
      <c r="J35" s="55"/>
      <c r="K35" s="56"/>
      <c r="L35" s="77"/>
      <c r="M35" s="57"/>
    </row>
    <row r="36" spans="1:13">
      <c r="I36" s="58"/>
      <c r="J36" s="58"/>
    </row>
    <row r="37" spans="1:13">
      <c r="I37" s="58"/>
      <c r="J37" s="58"/>
    </row>
    <row r="38" spans="1:13">
      <c r="I38" s="58"/>
      <c r="J38" s="44"/>
    </row>
    <row r="39" spans="1:13">
      <c r="I39" s="58"/>
      <c r="J39" s="44"/>
    </row>
    <row r="40" spans="1:13">
      <c r="I40" s="44"/>
      <c r="J40" s="44"/>
    </row>
  </sheetData>
  <sheetProtection selectLockedCells="1"/>
  <mergeCells count="74">
    <mergeCell ref="Q3:Q4"/>
    <mergeCell ref="Q5:Q6"/>
    <mergeCell ref="Q7:Q8"/>
    <mergeCell ref="O2:Q2"/>
    <mergeCell ref="O3:O4"/>
    <mergeCell ref="P3:P4"/>
    <mergeCell ref="P5:P6"/>
    <mergeCell ref="P7:P8"/>
    <mergeCell ref="O5:O8"/>
    <mergeCell ref="G32:G34"/>
    <mergeCell ref="G11:G13"/>
    <mergeCell ref="G14:G16"/>
    <mergeCell ref="G17:G19"/>
    <mergeCell ref="G20:G22"/>
    <mergeCell ref="G23:G25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A7:A10"/>
    <mergeCell ref="A14:A16"/>
    <mergeCell ref="A17:A19"/>
    <mergeCell ref="A20:A22"/>
    <mergeCell ref="A4:A6"/>
    <mergeCell ref="A11:A13"/>
    <mergeCell ref="C32:E32"/>
    <mergeCell ref="C13:E13"/>
    <mergeCell ref="C11:E11"/>
    <mergeCell ref="C7:E7"/>
    <mergeCell ref="C8:E8"/>
    <mergeCell ref="C9:E9"/>
    <mergeCell ref="C10:E10"/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4:G6"/>
    <mergeCell ref="G7:G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"/>
      <c r="Y1" s="3"/>
      <c r="Z1" s="4"/>
      <c r="AA1" s="3"/>
    </row>
    <row r="2" spans="2:27" ht="55.5" customHeight="1">
      <c r="B2" s="86" t="s">
        <v>130</v>
      </c>
      <c r="C2" s="85" t="s">
        <v>120</v>
      </c>
      <c r="D2" s="10"/>
      <c r="E2" s="85" t="s">
        <v>121</v>
      </c>
      <c r="F2" s="10"/>
      <c r="G2" s="85" t="s">
        <v>122</v>
      </c>
      <c r="H2" s="10"/>
      <c r="I2" s="85" t="s">
        <v>123</v>
      </c>
      <c r="J2" s="10"/>
      <c r="K2" s="85" t="s">
        <v>124</v>
      </c>
      <c r="L2" s="10"/>
      <c r="M2" s="85" t="s">
        <v>125</v>
      </c>
      <c r="N2" s="10"/>
      <c r="O2" s="85" t="s">
        <v>126</v>
      </c>
      <c r="P2" s="10"/>
      <c r="Q2" s="85" t="s">
        <v>127</v>
      </c>
      <c r="R2" s="10"/>
      <c r="S2" s="85" t="s">
        <v>128</v>
      </c>
      <c r="T2" s="10"/>
      <c r="U2" s="85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1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3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3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1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1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3</v>
      </c>
      <c r="K11" s="9">
        <f t="shared" si="8"/>
        <v>3</v>
      </c>
      <c r="L11" s="9">
        <f t="shared" si="9"/>
        <v>2</v>
      </c>
      <c r="M11" s="9">
        <f t="shared" si="10"/>
        <v>2</v>
      </c>
      <c r="N11" s="9">
        <f t="shared" si="11"/>
        <v>3</v>
      </c>
      <c r="O11" s="9">
        <f t="shared" si="12"/>
        <v>3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1</v>
      </c>
      <c r="W11" s="9"/>
      <c r="X11" s="18">
        <f>SUM(C11:V11)</f>
        <v>30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8" t="s">
        <v>137</v>
      </c>
      <c r="X13" s="39">
        <f>100*($X$11-$X$12)/($X$10-$X$12)</f>
        <v>25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39"/>
      <c r="X34" s="139"/>
      <c r="Y34" s="139"/>
      <c r="Z34" s="139"/>
      <c r="AA34" s="139"/>
      <c r="AB34" s="5"/>
    </row>
    <row r="35" spans="23:28">
      <c r="W35" s="139"/>
      <c r="X35" s="139"/>
      <c r="Y35" s="139"/>
      <c r="Z35" s="139"/>
      <c r="AA35" s="139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33"/>
    </row>
    <row r="2" spans="2:29" ht="53.25" customHeight="1">
      <c r="B2" s="86" t="s">
        <v>130</v>
      </c>
      <c r="C2" s="85" t="s">
        <v>120</v>
      </c>
      <c r="D2" s="10"/>
      <c r="E2" s="85" t="s">
        <v>121</v>
      </c>
      <c r="F2" s="10"/>
      <c r="G2" s="85" t="s">
        <v>122</v>
      </c>
      <c r="H2" s="10"/>
      <c r="I2" s="37" t="s">
        <v>138</v>
      </c>
      <c r="J2" s="10"/>
      <c r="K2" s="85" t="s">
        <v>123</v>
      </c>
      <c r="L2" s="10"/>
      <c r="M2" s="85" t="s">
        <v>124</v>
      </c>
      <c r="N2" s="10"/>
      <c r="O2" s="85" t="s">
        <v>125</v>
      </c>
      <c r="P2" s="10"/>
      <c r="Q2" s="85" t="s">
        <v>126</v>
      </c>
      <c r="R2" s="10"/>
      <c r="S2" s="85" t="s">
        <v>127</v>
      </c>
      <c r="T2" s="10"/>
      <c r="U2" s="85" t="s">
        <v>128</v>
      </c>
      <c r="V2" s="10"/>
      <c r="W2" s="10" t="s">
        <v>139</v>
      </c>
      <c r="X2" s="11"/>
      <c r="Y2" s="85" t="s">
        <v>129</v>
      </c>
      <c r="Z2" s="4"/>
      <c r="AA2" s="3"/>
    </row>
    <row r="3" spans="2:29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</row>
    <row r="4" spans="2:29">
      <c r="B4" s="8"/>
      <c r="C4" s="59" t="s">
        <v>1</v>
      </c>
      <c r="D4" s="59"/>
      <c r="E4" s="59" t="s">
        <v>2</v>
      </c>
      <c r="F4" s="59"/>
      <c r="G4" s="59" t="s">
        <v>3</v>
      </c>
      <c r="H4" s="59"/>
      <c r="I4" s="59" t="s">
        <v>114</v>
      </c>
      <c r="J4" s="59"/>
      <c r="K4" s="59" t="s">
        <v>4</v>
      </c>
      <c r="L4" s="59"/>
      <c r="M4" s="59" t="s">
        <v>5</v>
      </c>
      <c r="N4" s="59"/>
      <c r="O4" s="59" t="s">
        <v>6</v>
      </c>
      <c r="P4" s="59"/>
      <c r="Q4" s="59" t="s">
        <v>7</v>
      </c>
      <c r="R4" s="59"/>
      <c r="S4" s="59" t="s">
        <v>8</v>
      </c>
      <c r="T4" s="59"/>
      <c r="U4" s="59" t="s">
        <v>9</v>
      </c>
      <c r="V4" s="59"/>
      <c r="W4" s="59" t="s">
        <v>115</v>
      </c>
      <c r="X4" s="9"/>
      <c r="Y4" s="59" t="s">
        <v>10</v>
      </c>
      <c r="Z4" s="59"/>
      <c r="AA4" s="59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1</v>
      </c>
      <c r="D6" s="15">
        <v>1</v>
      </c>
      <c r="E6" s="15">
        <f>'EV-10 pontas'!E6</f>
        <v>1</v>
      </c>
      <c r="F6" s="60">
        <v>1</v>
      </c>
      <c r="G6" s="15">
        <f>'EV-10 pontas'!G6</f>
        <v>1</v>
      </c>
      <c r="H6" s="60">
        <v>1</v>
      </c>
      <c r="I6" s="61"/>
      <c r="J6" s="60">
        <v>1</v>
      </c>
      <c r="K6" s="15">
        <f>'EV-10 pontas'!I6</f>
        <v>1</v>
      </c>
      <c r="L6" s="60">
        <v>1</v>
      </c>
      <c r="M6" s="15">
        <f>'EV-10 pontas'!K6</f>
        <v>3</v>
      </c>
      <c r="N6" s="60">
        <v>1</v>
      </c>
      <c r="O6" s="15">
        <f>'EV-10 pontas'!M6</f>
        <v>2</v>
      </c>
      <c r="P6" s="60">
        <v>1</v>
      </c>
      <c r="Q6" s="15">
        <f>'EV-10 pontas'!O6</f>
        <v>3</v>
      </c>
      <c r="R6" s="60">
        <v>1</v>
      </c>
      <c r="S6" s="15">
        <f>'EV-10 pontas'!Q6</f>
        <v>1</v>
      </c>
      <c r="T6" s="60">
        <v>1</v>
      </c>
      <c r="U6" s="15">
        <f>'EV-10 pontas'!S6</f>
        <v>1</v>
      </c>
      <c r="V6" s="60">
        <v>1</v>
      </c>
      <c r="W6" s="61"/>
      <c r="X6" s="60">
        <v>1</v>
      </c>
      <c r="Y6" s="15">
        <f>'EV-10 pontas'!U6</f>
        <v>1</v>
      </c>
      <c r="Z6" s="15">
        <f>S7</f>
        <v>1</v>
      </c>
      <c r="AA6" s="15">
        <f>C6</f>
        <v>1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4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1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3</v>
      </c>
      <c r="M11" s="9">
        <f>M6*N6</f>
        <v>3</v>
      </c>
      <c r="N11" s="9">
        <f t="shared" si="0"/>
        <v>2</v>
      </c>
      <c r="O11" s="9">
        <f>O6*P6</f>
        <v>2</v>
      </c>
      <c r="P11" s="9">
        <f t="shared" si="0"/>
        <v>3</v>
      </c>
      <c r="Q11" s="9">
        <f>Q6*R6</f>
        <v>3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1</v>
      </c>
      <c r="AA11" s="9"/>
      <c r="AB11" s="18">
        <f>SUM(C11:Z11)</f>
        <v>30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8" t="s">
        <v>137</v>
      </c>
      <c r="AB13" s="39">
        <f>100*($AB$11-$AB$12)/($AB$10-$AB$12)</f>
        <v>25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2015-09-22T18:14:56Z</dcterms:modified>
</cp:coreProperties>
</file>